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23" i="1" l="1"/>
  <c r="I123" i="1"/>
  <c r="J143" i="1"/>
  <c r="I143" i="1"/>
  <c r="I80" i="1" l="1"/>
  <c r="J80" i="1"/>
  <c r="I77" i="1"/>
  <c r="J77" i="1"/>
  <c r="J74" i="1"/>
  <c r="I74" i="1"/>
  <c r="H72" i="1"/>
  <c r="H123" i="1" l="1"/>
  <c r="H27" i="1"/>
  <c r="H91" i="1"/>
  <c r="J97" i="1"/>
  <c r="I97" i="1"/>
  <c r="I81" i="1"/>
  <c r="J81" i="1"/>
  <c r="I38" i="1"/>
  <c r="J38" i="1"/>
  <c r="J138" i="1" l="1"/>
  <c r="I138" i="1"/>
  <c r="J157" i="1"/>
  <c r="I157" i="1"/>
  <c r="I32" i="1" l="1"/>
  <c r="J32" i="1"/>
  <c r="J56" i="1" l="1"/>
  <c r="I56" i="1"/>
  <c r="J152" i="1"/>
  <c r="I152" i="1"/>
  <c r="J153" i="1"/>
  <c r="I153" i="1"/>
  <c r="J36" i="1"/>
  <c r="I36" i="1"/>
  <c r="I137" i="1" l="1"/>
  <c r="J75" i="1" l="1"/>
  <c r="I75" i="1"/>
  <c r="J95" i="1"/>
  <c r="I95" i="1"/>
  <c r="J155" i="1" l="1"/>
  <c r="I155" i="1"/>
  <c r="J150" i="1"/>
  <c r="I150" i="1"/>
  <c r="J146" i="1"/>
  <c r="I146" i="1"/>
  <c r="J136" i="1"/>
  <c r="I136" i="1"/>
  <c r="H109" i="1"/>
  <c r="H10" i="1" l="1"/>
  <c r="J42" i="1" l="1"/>
  <c r="I42" i="1"/>
  <c r="H52" i="1"/>
  <c r="J33" i="1"/>
  <c r="I33" i="1"/>
  <c r="J54" i="1"/>
  <c r="I54" i="1"/>
  <c r="J126" i="1"/>
  <c r="I126" i="1"/>
  <c r="J134" i="1"/>
  <c r="I134" i="1"/>
  <c r="J131" i="1"/>
  <c r="I131" i="1"/>
  <c r="J79" i="1" l="1"/>
  <c r="I79" i="1"/>
  <c r="J34" i="1"/>
  <c r="I34" i="1"/>
  <c r="J98" i="1"/>
  <c r="I98" i="1"/>
  <c r="J37" i="1" l="1"/>
  <c r="I37" i="1"/>
  <c r="I35" i="1"/>
  <c r="J28" i="1" l="1"/>
  <c r="I28" i="1"/>
  <c r="J29" i="1"/>
  <c r="I29" i="1"/>
  <c r="J30" i="1"/>
  <c r="I30" i="1"/>
  <c r="J31" i="1"/>
  <c r="I31" i="1"/>
  <c r="J27" i="1" l="1"/>
  <c r="I27" i="1"/>
  <c r="E25" i="3"/>
  <c r="E18" i="3"/>
  <c r="E21" i="3"/>
  <c r="H118" i="1"/>
  <c r="E11" i="3" s="1"/>
  <c r="J127" i="1"/>
  <c r="J129" i="1"/>
  <c r="J130" i="1"/>
  <c r="J133" i="1"/>
  <c r="J135" i="1"/>
  <c r="J139" i="1"/>
  <c r="J140" i="1"/>
  <c r="J141" i="1"/>
  <c r="J151" i="1"/>
  <c r="J156" i="1"/>
  <c r="J166" i="1"/>
  <c r="J167" i="1"/>
  <c r="I127" i="1"/>
  <c r="I129" i="1"/>
  <c r="I130" i="1"/>
  <c r="I133" i="1"/>
  <c r="I135" i="1"/>
  <c r="I139" i="1"/>
  <c r="I140" i="1"/>
  <c r="I141" i="1"/>
  <c r="I151" i="1"/>
  <c r="I156" i="1"/>
  <c r="I166" i="1"/>
  <c r="I167" i="1"/>
  <c r="J111" i="1"/>
  <c r="J109" i="1" s="1"/>
  <c r="I111" i="1"/>
  <c r="I109" i="1" s="1"/>
  <c r="J94" i="1"/>
  <c r="I94" i="1"/>
  <c r="J92" i="1"/>
  <c r="J91" i="1" s="1"/>
  <c r="I92" i="1"/>
  <c r="H88" i="1"/>
  <c r="J85" i="1"/>
  <c r="J86" i="1"/>
  <c r="I85" i="1"/>
  <c r="I86" i="1"/>
  <c r="J84" i="1"/>
  <c r="I84" i="1"/>
  <c r="H82" i="1"/>
  <c r="J76" i="1"/>
  <c r="I76" i="1"/>
  <c r="J73" i="1"/>
  <c r="I73" i="1"/>
  <c r="J52" i="1"/>
  <c r="J40" i="1"/>
  <c r="I40" i="1"/>
  <c r="H39" i="1"/>
  <c r="J41" i="1"/>
  <c r="I41" i="1"/>
  <c r="I91" i="1" l="1"/>
  <c r="I88" i="1" s="1"/>
  <c r="J72" i="1"/>
  <c r="I72" i="1"/>
  <c r="I118" i="1"/>
  <c r="F11" i="3" s="1"/>
  <c r="J118" i="1"/>
  <c r="G11" i="3" s="1"/>
  <c r="J88" i="1"/>
  <c r="F21" i="3"/>
  <c r="G21" i="3"/>
  <c r="G20" i="3"/>
  <c r="F25" i="3"/>
  <c r="I39" i="1"/>
  <c r="I26" i="1" s="1"/>
  <c r="G25" i="3"/>
  <c r="H26" i="1"/>
  <c r="H21" i="1" s="1"/>
  <c r="H69" i="1"/>
  <c r="H68" i="1" s="1"/>
  <c r="J39" i="1"/>
  <c r="J26" i="1" s="1"/>
  <c r="J21" i="1" s="1"/>
  <c r="I52" i="1"/>
  <c r="J82" i="1"/>
  <c r="E16" i="3"/>
  <c r="I82" i="1"/>
  <c r="J69" i="1" l="1"/>
  <c r="J68" i="1" s="1"/>
  <c r="I21" i="1"/>
  <c r="G16" i="3"/>
  <c r="F18" i="3"/>
  <c r="F16" i="3" s="1"/>
  <c r="I69" i="1"/>
  <c r="I68" i="1" s="1"/>
</calcChain>
</file>

<file path=xl/sharedStrings.xml><?xml version="1.0" encoding="utf-8"?>
<sst xmlns="http://schemas.openxmlformats.org/spreadsheetml/2006/main" count="322" uniqueCount="196">
  <si>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</si>
  <si>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</si>
  <si>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</si>
  <si>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</si>
  <si>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</si>
  <si>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</si>
  <si>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</si>
  <si>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1.0702.0110220020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</si>
  <si>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</si>
  <si>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</si>
  <si>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</si>
  <si>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</si>
  <si>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</si>
  <si>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</si>
  <si>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</si>
  <si>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</si>
  <si>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</si>
  <si>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</si>
  <si>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</si>
  <si>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</si>
  <si>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</si>
  <si>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</si>
  <si>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</si>
  <si>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</si>
  <si>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</si>
  <si>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</si>
  <si>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</si>
  <si>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</si>
  <si>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</si>
  <si>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</si>
  <si>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</si>
  <si>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</si>
  <si>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</si>
  <si>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1.0702.9110220020</t>
  </si>
  <si>
    <t>4.0000.0000000092</t>
  </si>
  <si>
    <t>4.0000.0000000942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</si>
  <si>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</si>
  <si>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</si>
  <si>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</si>
  <si>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</si>
  <si>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</si>
  <si>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Субсидия из средств местного бюджета на уплату налога на имущество организаций и земельного налога школами-детскими садами, школами начальными, неполными средними и средними</t>
  </si>
  <si>
    <t>1.0702.0110220010</t>
  </si>
  <si>
    <t>Субсидия из средств местного бюджета на обеспечение деятельности подведомственных учреждений: школы-детские сады, школы начальные, неполные средние и средние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</si>
  <si>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</t>
  </si>
  <si>
    <t>Субсидия из средств местного бюджета на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обеспечения подвоза учащихся</t>
  </si>
  <si>
    <t>1.0702.01102S0250</t>
  </si>
  <si>
    <t>1.0702.0110210250</t>
  </si>
  <si>
    <t>1.0702.0110620080</t>
  </si>
  <si>
    <t>доходы от оказания платных услуг</t>
  </si>
  <si>
    <t>Доходы, полученные от безвозмездных поступлений</t>
  </si>
  <si>
    <t>4.0000.0000000002</t>
  </si>
  <si>
    <t>Субсидия из средств местного бюджета на расходы за счет средств родителей на питание детей в предшкольной группе</t>
  </si>
  <si>
    <t>4.0000.0000000022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</si>
  <si>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</si>
  <si>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</si>
  <si>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</si>
  <si>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</si>
  <si>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</si>
  <si>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</si>
  <si>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</si>
  <si>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</si>
  <si>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</si>
  <si>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2.0702.0110210750</t>
  </si>
  <si>
    <t>Субсидия из средств местного бюджета на обеспечение комплексной безопасности образовательных учреждений</t>
  </si>
  <si>
    <t>2.0702.0110720010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</si>
  <si>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</si>
  <si>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</si>
  <si>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</si>
  <si>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2.0702.0110720070</t>
  </si>
  <si>
    <t>2.0702.01107S0440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</si>
  <si>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</si>
  <si>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</si>
  <si>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</si>
  <si>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</si>
  <si>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</si>
  <si>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</si>
  <si>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</si>
  <si>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</si>
  <si>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</si>
  <si>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</si>
  <si>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</si>
  <si>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</si>
  <si>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</si>
  <si>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</si>
  <si>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</si>
  <si>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</si>
  <si>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</si>
  <si>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</si>
  <si>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</si>
  <si>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</si>
  <si>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</si>
  <si>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</si>
  <si>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</si>
  <si>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</si>
  <si>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</si>
  <si>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4.0000.0000000952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</si>
  <si>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</si>
  <si>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</si>
  <si>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</si>
  <si>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</si>
  <si>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</si>
  <si>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</si>
  <si>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</si>
  <si>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</si>
  <si>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</si>
  <si>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</si>
  <si>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 xml:space="preserve">Субсидии за счет средств местного бюджета на софинансирование расходов на укрепление материально-технической базы муниципальных общеобразовательных организаций 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</si>
  <si>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</si>
  <si>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</si>
  <si>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</si>
  <si>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</si>
  <si>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</si>
  <si>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</si>
  <si>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</si>
  <si>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</si>
  <si>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</si>
  <si>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</si>
  <si>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</si>
  <si>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</si>
  <si>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</si>
  <si>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</si>
  <si>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</si>
  <si>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</si>
  <si>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</si>
  <si>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</si>
  <si>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</si>
  <si>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</si>
  <si>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</si>
  <si>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</si>
  <si>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</si>
  <si>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</si>
  <si>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</si>
  <si>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</si>
  <si>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</si>
  <si>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</si>
  <si>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</si>
  <si>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</si>
  <si>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</si>
  <si>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</si>
  <si>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</si>
  <si>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</si>
  <si>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</si>
  <si>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</si>
  <si>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</si>
  <si>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</si>
  <si>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</si>
  <si>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</si>
  <si>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</si>
  <si>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</si>
  <si>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</si>
  <si>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>МУНИЦИПАЛЬНОЕ БЮДЖЕТНОЕ ОБЩЕОБРАЗОВАТЕЛЬНОЕ УЧРЕЖДЕНИЕ</t>
  </si>
  <si>
    <t>ЛИСКОВСКАЯ СРЕДНЯЯ ОБЩЕОБРАЗОВАТЕЛЬНАЯ ШКОЛА</t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</si>
  <si>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</si>
  <si>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</si>
  <si>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</si>
  <si>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t>1.0702.9110220010</t>
  </si>
  <si>
    <t>Субсидия из средств местного бюджета на совершенствование организации питания учащихся с ОВЗ в общеобразовательных школах</t>
  </si>
  <si>
    <t xml:space="preserve">Субсидия из средств федерального бюджета на ежемесячное денежное вознаграждение за классное руководство педагогическим работникам муниципальных общеобразовательных организаций  </t>
  </si>
  <si>
    <t>Субсидия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</si>
  <si>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1.0702.9110620080</t>
  </si>
  <si>
    <t>Субсидия из местного бюджета на проведение текущего ремонта образовательных учреждений</t>
  </si>
  <si>
    <t>4.0000.0000000922</t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</si>
  <si>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   </t>
    </r>
  </si>
  <si>
    <t xml:space="preserve">муниципальных учреждений Кесовогорского муниципального округа  </t>
  </si>
  <si>
    <r>
      <t xml:space="preserve">                                  </t>
    </r>
    <r>
      <rPr>
        <u/>
        <sz val="12"/>
        <color theme="1"/>
        <rFont val="Times New Roman"/>
        <family val="1"/>
        <charset val="204"/>
      </rPr>
      <t xml:space="preserve">Начальник Отдела образования </t>
    </r>
  </si>
  <si>
    <t xml:space="preserve"> Кесовогорского муниципального округа   Тверской области</t>
  </si>
  <si>
    <t>МУНИЦИПАЛЬНОГО УЧРЕЖДЕНИЯ КЕСОВОГОРСКОГО МУНИЦИПАЛЬНОГО ОКРУГА</t>
  </si>
  <si>
    <r>
      <rPr>
        <sz val="9"/>
        <color theme="1"/>
        <rFont val="Times New Roman"/>
        <family val="1"/>
        <charset val="204"/>
      </rPr>
      <t xml:space="preserve">Адрес фактического местонахождения муниципального учреждения Кесовогорского муниципального округа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КПП</t>
    </r>
  </si>
  <si>
    <t>муниципального учреждения Кесовогорского муниципального округа   &lt;10&gt;</t>
  </si>
  <si>
    <t xml:space="preserve">Отдел образования Кесовогорского муниципального округа   Тверской области </t>
  </si>
  <si>
    <t>на 2026 г.</t>
  </si>
  <si>
    <t xml:space="preserve">Субсидия из средств областного бюджета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</si>
  <si>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1.0702.01106L3041</t>
  </si>
  <si>
    <r>
      <rPr>
        <u/>
        <sz val="12"/>
        <color theme="1"/>
        <rFont val="Times New Roman"/>
        <family val="1"/>
        <charset val="204"/>
      </rPr>
      <t>Тверская область,  Кесовогорский муниципальный округ,  д. Лисково, ул.Новоселов, д.1а</t>
    </r>
    <r>
      <rPr>
        <sz val="12"/>
        <color theme="1"/>
        <rFont val="Times New Roman"/>
        <family val="1"/>
        <charset val="204"/>
      </rPr>
      <t xml:space="preserve">  </t>
    </r>
  </si>
  <si>
    <t>на 2027 г.</t>
  </si>
  <si>
    <t>1.0702.911Ю653031</t>
  </si>
  <si>
    <t>1.0702.011Ю653031</t>
  </si>
  <si>
    <t xml:space="preserve">1.0702.011Ю651790 </t>
  </si>
  <si>
    <t>1.0702.011Ю651790</t>
  </si>
  <si>
    <t xml:space="preserve">Субсидия из средств местного бюджета на организацию питания учащихся, родители которых находятся на СВО  </t>
  </si>
  <si>
    <t>1.0702.0110620090</t>
  </si>
  <si>
    <t>Субсидия из средств областного бюджета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(муниципальных общеобразовательных организаций)</t>
  </si>
  <si>
    <t xml:space="preserve">1.0702.011Ю650501 </t>
  </si>
  <si>
    <r>
      <t xml:space="preserve">                                             «____» ______________ 2026 г</t>
    </r>
    <r>
      <rPr>
        <sz val="10"/>
        <color theme="1"/>
        <rFont val="Times New Roman"/>
        <family val="1"/>
        <charset val="204"/>
      </rPr>
      <t>.</t>
    </r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</si>
  <si>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по ОКЕИ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</si>
  <si>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26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 xml:space="preserve">27 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28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</si>
  <si>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>Вид поступлений муниципальному учреждению Кесовогорского муниципального округа</t>
  </si>
  <si>
    <t>на 2027г.</t>
  </si>
  <si>
    <t>на 2028 г.</t>
  </si>
  <si>
    <t>1.0702.9110620090</t>
  </si>
  <si>
    <t>1.0702.911Ю650501</t>
  </si>
  <si>
    <t>Субсидия на организацию питания в общеобразовательных организациях за счет средств местного бюджета</t>
  </si>
  <si>
    <t xml:space="preserve">1.0702.911Ю650501 </t>
  </si>
  <si>
    <t>на 2026 г. и плановый период 2027 и 2028 годов</t>
  </si>
  <si>
    <t>1.0702.0110220170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</si>
</sst>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9" fontId="16" fillId="0" borderId="1">
      <alignment horizontal="center" vertical="top" wrapText="1"/>
    </xf>
  </cellStyleXfs>
  <cellXfs count="15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justify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3" fillId="2" borderId="0" xfId="0" applyFont="1" applyFill="1"/>
    <xf numFmtId="0" fontId="10" fillId="2" borderId="0" xfId="0" applyFont="1" applyFill="1" applyAlignment="1">
      <alignment horizontal="justify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4" fillId="2" borderId="2" xfId="1" applyFont="1" applyFill="1" applyBorder="1" applyAlignment="1" applyProtection="1">
      <alignment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right" vertical="top" wrapText="1"/>
    </xf>
    <xf numFmtId="0" fontId="10" fillId="2" borderId="16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27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2"/>
    </xf>
    <xf numFmtId="0" fontId="10" fillId="2" borderId="3" xfId="0" applyFont="1" applyFill="1" applyBorder="1" applyAlignment="1">
      <alignment horizontal="right" vertical="top" wrapText="1"/>
    </xf>
    <xf numFmtId="0" fontId="14" fillId="2" borderId="4" xfId="1" applyFont="1" applyFill="1" applyBorder="1" applyAlignment="1" applyProtection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2" fontId="10" fillId="2" borderId="5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 indent="2"/>
    </xf>
    <xf numFmtId="0" fontId="10" fillId="2" borderId="1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 indent="4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2" fontId="10" fillId="2" borderId="0" xfId="0" applyNumberFormat="1" applyFont="1" applyFill="1" applyBorder="1" applyAlignment="1">
      <alignment horizontal="right" vertical="top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top" wrapText="1"/>
    </xf>
    <xf numFmtId="0" fontId="14" fillId="2" borderId="0" xfId="1" applyFont="1" applyFill="1" applyAlignment="1" applyProtection="1">
      <alignment wrapText="1"/>
    </xf>
    <xf numFmtId="0" fontId="10" fillId="2" borderId="7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4" fillId="2" borderId="3" xfId="1" applyFont="1" applyFill="1" applyBorder="1" applyAlignment="1" applyProtection="1">
      <alignment vertical="top" wrapText="1"/>
    </xf>
    <xf numFmtId="2" fontId="10" fillId="2" borderId="5" xfId="0" applyNumberFormat="1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left" vertical="top" wrapText="1" indent="2"/>
    </xf>
    <xf numFmtId="0" fontId="10" fillId="2" borderId="18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5" fillId="2" borderId="3" xfId="0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2" fontId="17" fillId="2" borderId="3" xfId="0" applyNumberFormat="1" applyFont="1" applyFill="1" applyBorder="1" applyAlignment="1">
      <alignment horizontal="right" vertical="top" wrapText="1"/>
    </xf>
    <xf numFmtId="2" fontId="18" fillId="2" borderId="3" xfId="0" applyNumberFormat="1" applyFont="1" applyFill="1" applyBorder="1" applyAlignment="1">
      <alignment horizontal="right" vertical="top" wrapText="1"/>
    </xf>
    <xf numFmtId="2" fontId="17" fillId="2" borderId="5" xfId="0" applyNumberFormat="1" applyFont="1" applyFill="1" applyBorder="1" applyAlignment="1">
      <alignment horizontal="right" vertical="top" wrapText="1"/>
    </xf>
    <xf numFmtId="2" fontId="17" fillId="2" borderId="19" xfId="0" applyNumberFormat="1" applyFont="1" applyFill="1" applyBorder="1" applyAlignment="1">
      <alignment horizontal="right" vertical="top" wrapText="1"/>
    </xf>
    <xf numFmtId="2" fontId="17" fillId="2" borderId="17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horizontal="right" vertical="top" wrapText="1"/>
    </xf>
    <xf numFmtId="2" fontId="10" fillId="2" borderId="2" xfId="0" applyNumberFormat="1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wrapText="1"/>
    </xf>
    <xf numFmtId="2" fontId="17" fillId="2" borderId="6" xfId="0" applyNumberFormat="1" applyFont="1" applyFill="1" applyBorder="1" applyAlignment="1">
      <alignment horizontal="right" vertical="top" wrapText="1"/>
    </xf>
    <xf numFmtId="2" fontId="17" fillId="2" borderId="2" xfId="0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2" fontId="17" fillId="2" borderId="6" xfId="0" applyNumberFormat="1" applyFont="1" applyFill="1" applyBorder="1" applyAlignment="1">
      <alignment horizontal="right" wrapText="1"/>
    </xf>
    <xf numFmtId="2" fontId="17" fillId="2" borderId="2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4" fillId="2" borderId="6" xfId="1" applyFont="1" applyFill="1" applyBorder="1" applyAlignment="1" applyProtection="1">
      <alignment horizontal="center" vertical="top" wrapText="1"/>
    </xf>
    <xf numFmtId="0" fontId="14" fillId="2" borderId="4" xfId="1" applyFont="1" applyFill="1" applyBorder="1" applyAlignment="1" applyProtection="1">
      <alignment horizontal="center" vertical="top" wrapText="1"/>
    </xf>
    <xf numFmtId="0" fontId="14" fillId="2" borderId="14" xfId="1" applyFont="1" applyFill="1" applyBorder="1" applyAlignment="1" applyProtection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4" fillId="2" borderId="10" xfId="1" applyFont="1" applyFill="1" applyBorder="1" applyAlignment="1" applyProtection="1">
      <alignment horizontal="center" vertical="top" wrapText="1"/>
    </xf>
    <xf numFmtId="0" fontId="13" fillId="2" borderId="11" xfId="0" applyFont="1" applyFill="1" applyBorder="1"/>
    <xf numFmtId="0" fontId="10" fillId="2" borderId="10" xfId="0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right" vertical="top" wrapText="1"/>
    </xf>
    <xf numFmtId="0" fontId="13" fillId="2" borderId="25" xfId="0" applyFont="1" applyFill="1" applyBorder="1"/>
    <xf numFmtId="0" fontId="2" fillId="0" borderId="0" xfId="0" applyFont="1" applyAlignment="1">
      <alignment horizontal="center"/>
    </xf>
    <xf numFmtId="0" fontId="14" fillId="2" borderId="0" xfId="1" applyFont="1" applyFill="1" applyAlignment="1" applyProtection="1">
      <alignment horizontal="left" wrapText="1"/>
    </xf>
    <xf numFmtId="0" fontId="10" fillId="2" borderId="0" xfId="0" applyFont="1" applyFill="1" applyAlignment="1">
      <alignment horizontal="center"/>
    </xf>
    <xf numFmtId="0" fontId="14" fillId="2" borderId="0" xfId="1" applyFont="1" applyFill="1" applyAlignment="1" applyProtection="1">
      <alignment horizontal="center"/>
    </xf>
    <xf numFmtId="0" fontId="14" fillId="2" borderId="8" xfId="1" applyFont="1" applyFill="1" applyBorder="1" applyAlignment="1" applyProtection="1">
      <alignment horizontal="left" wrapText="1"/>
    </xf>
    <xf numFmtId="2" fontId="7" fillId="2" borderId="3" xfId="0" applyNumberFormat="1" applyFont="1" applyFill="1" applyBorder="1" applyAlignment="1">
      <alignment horizontal="right" vertical="top" wrapText="1"/>
    </xf>
  </cellXfs>
  <cellStyles count="3">
    <cellStyle name="xl45" xfId="2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topLeftCell="A114" zoomScale="90" zoomScaleNormal="90" workbookViewId="0">
      <selection activeCell="E143" sqref="E143"/>
    </sheetView>
  </sheetViews>
  <sheetFormatPr defaultRowHeight="12.75" x14ac:dyDescent="0.2"/>
  <cols>
    <col min="1" max="1" width="0.140625" style="25" customWidth="1"/>
    <col min="2" max="2" width="42" style="25" customWidth="1"/>
    <col min="3" max="3" width="8.28515625" style="25" customWidth="1"/>
    <col min="4" max="4" width="20.28515625" style="25" customWidth="1"/>
    <col min="5" max="5" width="8.28515625" style="25" customWidth="1"/>
    <col min="6" max="6" width="7.140625" style="25" customWidth="1"/>
    <col min="7" max="7" width="5.85546875" style="25" customWidth="1"/>
    <col min="8" max="8" width="14.5703125" style="25" customWidth="1"/>
    <col min="9" max="9" width="15.42578125" style="25" customWidth="1"/>
    <col min="10" max="10" width="14.7109375" style="25" customWidth="1"/>
    <col min="11" max="16384" width="9.140625" style="25"/>
  </cols>
  <sheetData>
    <row r="1" spans="2:10" x14ac:dyDescent="0.2">
      <c r="B1" s="124" t="s">
        <v>18</v>
      </c>
      <c r="C1" s="124"/>
      <c r="D1" s="124"/>
      <c r="E1" s="124"/>
      <c r="F1" s="124"/>
      <c r="G1" s="124"/>
      <c r="H1" s="124"/>
      <c r="I1" s="124"/>
      <c r="J1" s="124"/>
    </row>
    <row r="2" spans="2:10" ht="13.5" thickBot="1" x14ac:dyDescent="0.25">
      <c r="B2" s="26"/>
    </row>
    <row r="3" spans="2:10" ht="15.75" customHeight="1" x14ac:dyDescent="0.2">
      <c r="B3" s="27" t="s">
        <v>19</v>
      </c>
      <c r="C3" s="122" t="s">
        <v>21</v>
      </c>
      <c r="D3" s="134" t="s">
        <v>22</v>
      </c>
      <c r="E3" s="134" t="s">
        <v>23</v>
      </c>
      <c r="F3" s="147" t="s">
        <v>24</v>
      </c>
      <c r="G3" s="134" t="s">
        <v>25</v>
      </c>
      <c r="H3" s="137" t="s">
        <v>26</v>
      </c>
      <c r="I3" s="138"/>
      <c r="J3" s="132"/>
    </row>
    <row r="4" spans="2:10" ht="15.75" customHeight="1" x14ac:dyDescent="0.2">
      <c r="B4" s="28" t="s">
        <v>20</v>
      </c>
      <c r="C4" s="145"/>
      <c r="D4" s="135"/>
      <c r="E4" s="135"/>
      <c r="F4" s="148"/>
      <c r="G4" s="135"/>
      <c r="H4" s="139" t="s">
        <v>27</v>
      </c>
      <c r="I4" s="140"/>
      <c r="J4" s="141"/>
    </row>
    <row r="5" spans="2:10" ht="16.5" customHeight="1" thickBot="1" x14ac:dyDescent="0.25">
      <c r="B5" s="29"/>
      <c r="C5" s="145"/>
      <c r="D5" s="135"/>
      <c r="E5" s="135"/>
      <c r="F5" s="148"/>
      <c r="G5" s="135"/>
      <c r="H5" s="142" t="s">
        <v>28</v>
      </c>
      <c r="I5" s="143"/>
      <c r="J5" s="144"/>
    </row>
    <row r="6" spans="2:10" x14ac:dyDescent="0.2">
      <c r="B6" s="29"/>
      <c r="C6" s="145"/>
      <c r="D6" s="135"/>
      <c r="E6" s="135"/>
      <c r="F6" s="148"/>
      <c r="G6" s="135"/>
      <c r="H6" s="30" t="s">
        <v>171</v>
      </c>
      <c r="I6" s="30" t="s">
        <v>188</v>
      </c>
      <c r="J6" s="30" t="s">
        <v>189</v>
      </c>
    </row>
    <row r="7" spans="2:10" ht="89.25" customHeight="1" thickBot="1" x14ac:dyDescent="0.25">
      <c r="B7" s="31"/>
      <c r="C7" s="146"/>
      <c r="D7" s="136"/>
      <c r="E7" s="136"/>
      <c r="F7" s="148"/>
      <c r="G7" s="136"/>
      <c r="H7" s="32" t="s">
        <v>29</v>
      </c>
      <c r="I7" s="32" t="s">
        <v>106</v>
      </c>
      <c r="J7" s="32" t="s">
        <v>30</v>
      </c>
    </row>
    <row r="8" spans="2:10" ht="13.5" thickBot="1" x14ac:dyDescent="0.25">
      <c r="B8" s="33">
        <v>1</v>
      </c>
      <c r="C8" s="34">
        <v>2</v>
      </c>
      <c r="D8" s="34">
        <v>3</v>
      </c>
      <c r="E8" s="35">
        <v>4</v>
      </c>
      <c r="F8" s="36">
        <v>5</v>
      </c>
      <c r="G8" s="34">
        <v>6</v>
      </c>
      <c r="H8" s="34">
        <v>7</v>
      </c>
      <c r="I8" s="34">
        <v>9</v>
      </c>
      <c r="J8" s="34">
        <v>10</v>
      </c>
    </row>
    <row r="9" spans="2:10" ht="26.25" thickBot="1" x14ac:dyDescent="0.25">
      <c r="B9" s="37" t="s">
        <v>187</v>
      </c>
      <c r="C9" s="38"/>
      <c r="D9" s="38"/>
      <c r="E9" s="39"/>
      <c r="F9" s="40"/>
      <c r="G9" s="38"/>
      <c r="H9" s="38"/>
      <c r="I9" s="38"/>
      <c r="J9" s="38"/>
    </row>
    <row r="10" spans="2:10" ht="26.25" thickBot="1" x14ac:dyDescent="0.25">
      <c r="B10" s="41" t="s">
        <v>31</v>
      </c>
      <c r="C10" s="34">
        <v>1</v>
      </c>
      <c r="D10" s="38"/>
      <c r="E10" s="35" t="s">
        <v>32</v>
      </c>
      <c r="F10" s="36" t="s">
        <v>32</v>
      </c>
      <c r="G10" s="38"/>
      <c r="H10" s="101">
        <f>H11+H12+H13+H14+H15+H16+H17+H19+H18</f>
        <v>397072.44</v>
      </c>
      <c r="I10" s="42"/>
      <c r="J10" s="42"/>
    </row>
    <row r="11" spans="2:10" ht="15.75" customHeight="1" thickBot="1" x14ac:dyDescent="0.25">
      <c r="B11" s="37"/>
      <c r="C11" s="34"/>
      <c r="D11" s="98" t="s">
        <v>156</v>
      </c>
      <c r="E11" s="99"/>
      <c r="F11" s="100"/>
      <c r="G11" s="98"/>
      <c r="H11" s="158">
        <v>285</v>
      </c>
      <c r="I11" s="42">
        <v>0</v>
      </c>
      <c r="J11" s="42">
        <v>0</v>
      </c>
    </row>
    <row r="12" spans="2:10" ht="15.75" thickBot="1" x14ac:dyDescent="0.25">
      <c r="B12" s="37"/>
      <c r="C12" s="34"/>
      <c r="D12" s="98" t="s">
        <v>33</v>
      </c>
      <c r="E12" s="99"/>
      <c r="F12" s="100"/>
      <c r="G12" s="98"/>
      <c r="H12" s="158">
        <v>358978.01</v>
      </c>
      <c r="I12" s="42">
        <v>0</v>
      </c>
      <c r="J12" s="42">
        <v>0</v>
      </c>
    </row>
    <row r="13" spans="2:10" ht="15.75" thickBot="1" x14ac:dyDescent="0.25">
      <c r="B13" s="37"/>
      <c r="C13" s="34"/>
      <c r="D13" s="98" t="s">
        <v>176</v>
      </c>
      <c r="E13" s="99"/>
      <c r="F13" s="100"/>
      <c r="G13" s="98"/>
      <c r="H13" s="158">
        <v>12798.92</v>
      </c>
      <c r="I13" s="42">
        <v>0</v>
      </c>
      <c r="J13" s="42">
        <v>0</v>
      </c>
    </row>
    <row r="14" spans="2:10" ht="15.75" thickBot="1" x14ac:dyDescent="0.25">
      <c r="B14" s="37"/>
      <c r="C14" s="34"/>
      <c r="D14" s="98" t="s">
        <v>160</v>
      </c>
      <c r="E14" s="99"/>
      <c r="F14" s="100"/>
      <c r="G14" s="98"/>
      <c r="H14" s="158">
        <v>8570.68</v>
      </c>
      <c r="I14" s="42">
        <v>0</v>
      </c>
      <c r="J14" s="42">
        <v>0</v>
      </c>
    </row>
    <row r="15" spans="2:10" ht="15.75" thickBot="1" x14ac:dyDescent="0.25">
      <c r="B15" s="37"/>
      <c r="C15" s="34"/>
      <c r="D15" s="98" t="s">
        <v>190</v>
      </c>
      <c r="E15" s="99"/>
      <c r="F15" s="100"/>
      <c r="G15" s="98"/>
      <c r="H15" s="158">
        <v>7382.07</v>
      </c>
      <c r="I15" s="42">
        <v>0</v>
      </c>
      <c r="J15" s="42">
        <v>0</v>
      </c>
    </row>
    <row r="16" spans="2:10" ht="15.75" customHeight="1" thickBot="1" x14ac:dyDescent="0.25">
      <c r="B16" s="37"/>
      <c r="C16" s="34"/>
      <c r="D16" s="98" t="s">
        <v>191</v>
      </c>
      <c r="E16" s="99"/>
      <c r="F16" s="100"/>
      <c r="G16" s="98"/>
      <c r="H16" s="158">
        <v>2533.06</v>
      </c>
      <c r="I16" s="42">
        <v>0</v>
      </c>
      <c r="J16" s="42">
        <v>0</v>
      </c>
    </row>
    <row r="17" spans="2:10" ht="15.75" thickBot="1" x14ac:dyDescent="0.25">
      <c r="B17" s="37"/>
      <c r="C17" s="34"/>
      <c r="D17" s="98" t="s">
        <v>3</v>
      </c>
      <c r="E17" s="99"/>
      <c r="F17" s="100"/>
      <c r="G17" s="98"/>
      <c r="H17" s="158">
        <v>2328.1999999999998</v>
      </c>
      <c r="I17" s="42">
        <v>0</v>
      </c>
      <c r="J17" s="42">
        <v>0</v>
      </c>
    </row>
    <row r="18" spans="2:10" ht="15.75" thickBot="1" x14ac:dyDescent="0.25">
      <c r="B18" s="81"/>
      <c r="C18" s="82"/>
      <c r="D18" s="98" t="s">
        <v>162</v>
      </c>
      <c r="E18" s="99"/>
      <c r="F18" s="100"/>
      <c r="G18" s="98"/>
      <c r="H18" s="158">
        <v>4000</v>
      </c>
      <c r="I18" s="42">
        <v>0</v>
      </c>
      <c r="J18" s="42">
        <v>0</v>
      </c>
    </row>
    <row r="19" spans="2:10" ht="15.75" thickBot="1" x14ac:dyDescent="0.25">
      <c r="B19" s="37"/>
      <c r="C19" s="34"/>
      <c r="D19" s="98" t="s">
        <v>35</v>
      </c>
      <c r="E19" s="99"/>
      <c r="F19" s="100"/>
      <c r="G19" s="98"/>
      <c r="H19" s="158">
        <v>196.5</v>
      </c>
      <c r="I19" s="42">
        <v>0</v>
      </c>
      <c r="J19" s="42">
        <v>0</v>
      </c>
    </row>
    <row r="20" spans="2:10" ht="26.25" thickBot="1" x14ac:dyDescent="0.25">
      <c r="B20" s="41" t="s">
        <v>36</v>
      </c>
      <c r="C20" s="34">
        <v>2</v>
      </c>
      <c r="D20" s="38"/>
      <c r="E20" s="35" t="s">
        <v>32</v>
      </c>
      <c r="F20" s="36" t="s">
        <v>32</v>
      </c>
      <c r="G20" s="38"/>
      <c r="H20" s="42"/>
      <c r="I20" s="42"/>
      <c r="J20" s="42"/>
    </row>
    <row r="21" spans="2:10" ht="15.75" thickBot="1" x14ac:dyDescent="0.25">
      <c r="B21" s="37" t="s">
        <v>37</v>
      </c>
      <c r="C21" s="34">
        <v>1000</v>
      </c>
      <c r="D21" s="34" t="s">
        <v>32</v>
      </c>
      <c r="E21" s="35" t="s">
        <v>32</v>
      </c>
      <c r="F21" s="36" t="s">
        <v>32</v>
      </c>
      <c r="G21" s="34" t="s">
        <v>32</v>
      </c>
      <c r="H21" s="101">
        <f>H26+H52</f>
        <v>22266213.880000003</v>
      </c>
      <c r="I21" s="101">
        <f>I26+I52</f>
        <v>22266113.880000003</v>
      </c>
      <c r="J21" s="101">
        <f>J26+J52</f>
        <v>22217413.880000003</v>
      </c>
    </row>
    <row r="22" spans="2:10" x14ac:dyDescent="0.2">
      <c r="B22" s="43" t="s">
        <v>5</v>
      </c>
      <c r="C22" s="122">
        <v>1100</v>
      </c>
      <c r="D22" s="120"/>
      <c r="E22" s="149">
        <v>120</v>
      </c>
      <c r="F22" s="151">
        <v>121</v>
      </c>
      <c r="G22" s="132" t="s">
        <v>32</v>
      </c>
      <c r="H22" s="126"/>
      <c r="I22" s="126"/>
      <c r="J22" s="126"/>
    </row>
    <row r="23" spans="2:10" ht="13.5" thickBot="1" x14ac:dyDescent="0.25">
      <c r="B23" s="37" t="s">
        <v>38</v>
      </c>
      <c r="C23" s="123"/>
      <c r="D23" s="121"/>
      <c r="E23" s="150"/>
      <c r="F23" s="152"/>
      <c r="G23" s="144"/>
      <c r="H23" s="127"/>
      <c r="I23" s="127"/>
      <c r="J23" s="127"/>
    </row>
    <row r="24" spans="2:10" ht="15.75" thickBot="1" x14ac:dyDescent="0.25">
      <c r="B24" s="37" t="s">
        <v>5</v>
      </c>
      <c r="C24" s="34">
        <v>1110</v>
      </c>
      <c r="D24" s="38"/>
      <c r="E24" s="39"/>
      <c r="F24" s="40"/>
      <c r="G24" s="38"/>
      <c r="H24" s="101"/>
      <c r="I24" s="101"/>
      <c r="J24" s="101"/>
    </row>
    <row r="25" spans="2:10" ht="15.75" thickBot="1" x14ac:dyDescent="0.25">
      <c r="B25" s="37"/>
      <c r="C25" s="34"/>
      <c r="D25" s="38"/>
      <c r="E25" s="39"/>
      <c r="F25" s="40"/>
      <c r="G25" s="38"/>
      <c r="H25" s="101"/>
      <c r="I25" s="101"/>
      <c r="J25" s="101"/>
    </row>
    <row r="26" spans="2:10" ht="26.25" thickBot="1" x14ac:dyDescent="0.25">
      <c r="B26" s="37" t="s">
        <v>39</v>
      </c>
      <c r="C26" s="34">
        <v>1200</v>
      </c>
      <c r="D26" s="38"/>
      <c r="E26" s="44">
        <v>130</v>
      </c>
      <c r="F26" s="45">
        <v>131</v>
      </c>
      <c r="G26" s="38"/>
      <c r="H26" s="101">
        <f>H27+H39</f>
        <v>21839157.880000003</v>
      </c>
      <c r="I26" s="101">
        <f>I27+I39</f>
        <v>21839157.880000003</v>
      </c>
      <c r="J26" s="101">
        <f>J27+J39</f>
        <v>21790557.880000003</v>
      </c>
    </row>
    <row r="27" spans="2:10" ht="51.75" thickBot="1" x14ac:dyDescent="0.25">
      <c r="B27" s="37" t="s">
        <v>40</v>
      </c>
      <c r="C27" s="34">
        <v>1210</v>
      </c>
      <c r="D27" s="38"/>
      <c r="E27" s="44">
        <v>130</v>
      </c>
      <c r="F27" s="45">
        <v>131</v>
      </c>
      <c r="G27" s="34" t="s">
        <v>32</v>
      </c>
      <c r="H27" s="101">
        <f>H28+H29+H30+H31+H32+H34+H35+H36+H37+H33+H38</f>
        <v>21319157.880000003</v>
      </c>
      <c r="I27" s="101">
        <f>I28+I29+I30+I31+I32+I34+I35+I36+I37+I33+I38</f>
        <v>21319157.880000003</v>
      </c>
      <c r="J27" s="101">
        <f>J28+J29+J30+J31+J32+J34+J35+J36+J37+J33+J38</f>
        <v>21270557.880000003</v>
      </c>
    </row>
    <row r="28" spans="2:10" ht="53.25" customHeight="1" thickBot="1" x14ac:dyDescent="0.25">
      <c r="B28" s="37" t="s">
        <v>41</v>
      </c>
      <c r="C28" s="38"/>
      <c r="D28" s="38" t="s">
        <v>42</v>
      </c>
      <c r="E28" s="44">
        <v>130</v>
      </c>
      <c r="F28" s="45">
        <v>131</v>
      </c>
      <c r="G28" s="38"/>
      <c r="H28" s="158">
        <v>25800</v>
      </c>
      <c r="I28" s="101">
        <f t="shared" ref="I28:I38" si="0">H28</f>
        <v>25800</v>
      </c>
      <c r="J28" s="101">
        <f t="shared" ref="J28:J38" si="1">H28</f>
        <v>25800</v>
      </c>
    </row>
    <row r="29" spans="2:10" ht="56.25" customHeight="1" thickBot="1" x14ac:dyDescent="0.25">
      <c r="B29" s="37" t="s">
        <v>43</v>
      </c>
      <c r="C29" s="38"/>
      <c r="D29" s="38" t="s">
        <v>7</v>
      </c>
      <c r="E29" s="44">
        <v>130</v>
      </c>
      <c r="F29" s="45">
        <v>131</v>
      </c>
      <c r="G29" s="38"/>
      <c r="H29" s="158">
        <v>5127500</v>
      </c>
      <c r="I29" s="101">
        <f t="shared" si="0"/>
        <v>5127500</v>
      </c>
      <c r="J29" s="101">
        <f t="shared" si="1"/>
        <v>5127500</v>
      </c>
    </row>
    <row r="30" spans="2:10" ht="114" customHeight="1" thickBot="1" x14ac:dyDescent="0.25">
      <c r="B30" s="37" t="s">
        <v>44</v>
      </c>
      <c r="C30" s="38"/>
      <c r="D30" s="38" t="s">
        <v>2</v>
      </c>
      <c r="E30" s="44">
        <v>130</v>
      </c>
      <c r="F30" s="45">
        <v>131</v>
      </c>
      <c r="G30" s="38"/>
      <c r="H30" s="158">
        <v>13603692.880000001</v>
      </c>
      <c r="I30" s="101">
        <f t="shared" si="0"/>
        <v>13603692.880000001</v>
      </c>
      <c r="J30" s="101">
        <f t="shared" si="1"/>
        <v>13603692.880000001</v>
      </c>
    </row>
    <row r="31" spans="2:10" ht="78" customHeight="1" thickBot="1" x14ac:dyDescent="0.25">
      <c r="B31" s="37" t="s">
        <v>45</v>
      </c>
      <c r="C31" s="38"/>
      <c r="D31" s="38" t="s">
        <v>46</v>
      </c>
      <c r="E31" s="44">
        <v>130</v>
      </c>
      <c r="F31" s="45">
        <v>131</v>
      </c>
      <c r="G31" s="38"/>
      <c r="H31" s="158">
        <v>400000</v>
      </c>
      <c r="I31" s="101">
        <f t="shared" si="0"/>
        <v>400000</v>
      </c>
      <c r="J31" s="101">
        <f t="shared" si="1"/>
        <v>400000</v>
      </c>
    </row>
    <row r="32" spans="2:10" ht="44.25" customHeight="1" thickBot="1" x14ac:dyDescent="0.25">
      <c r="B32" s="106" t="s">
        <v>192</v>
      </c>
      <c r="C32" s="108"/>
      <c r="D32" s="108" t="s">
        <v>195</v>
      </c>
      <c r="E32" s="44">
        <v>130</v>
      </c>
      <c r="F32" s="45">
        <v>131</v>
      </c>
      <c r="G32" s="38"/>
      <c r="H32" s="158">
        <v>290000</v>
      </c>
      <c r="I32" s="101">
        <f t="shared" si="0"/>
        <v>290000</v>
      </c>
      <c r="J32" s="101">
        <f t="shared" si="1"/>
        <v>290000</v>
      </c>
    </row>
    <row r="33" spans="2:10" ht="44.25" customHeight="1" thickBot="1" x14ac:dyDescent="0.25">
      <c r="B33" s="91" t="s">
        <v>180</v>
      </c>
      <c r="C33" s="38"/>
      <c r="D33" s="92" t="s">
        <v>181</v>
      </c>
      <c r="E33" s="44">
        <v>130</v>
      </c>
      <c r="F33" s="45">
        <v>131</v>
      </c>
      <c r="G33" s="38"/>
      <c r="H33" s="158">
        <v>54000</v>
      </c>
      <c r="I33" s="101">
        <f t="shared" si="0"/>
        <v>54000</v>
      </c>
      <c r="J33" s="101">
        <f t="shared" si="1"/>
        <v>54000</v>
      </c>
    </row>
    <row r="34" spans="2:10" ht="64.5" thickBot="1" x14ac:dyDescent="0.25">
      <c r="B34" s="37" t="s">
        <v>158</v>
      </c>
      <c r="C34" s="34"/>
      <c r="D34" s="38" t="s">
        <v>177</v>
      </c>
      <c r="E34" s="46">
        <v>130</v>
      </c>
      <c r="F34" s="36">
        <v>131</v>
      </c>
      <c r="G34" s="38"/>
      <c r="H34" s="158">
        <v>1406160</v>
      </c>
      <c r="I34" s="101">
        <f t="shared" si="0"/>
        <v>1406160</v>
      </c>
      <c r="J34" s="101">
        <f t="shared" si="1"/>
        <v>1406160</v>
      </c>
    </row>
    <row r="35" spans="2:10" ht="51.75" thickBot="1" x14ac:dyDescent="0.25">
      <c r="B35" s="37" t="s">
        <v>159</v>
      </c>
      <c r="C35" s="38"/>
      <c r="D35" s="38" t="s">
        <v>173</v>
      </c>
      <c r="E35" s="44">
        <v>130</v>
      </c>
      <c r="F35" s="47">
        <v>131</v>
      </c>
      <c r="G35" s="38"/>
      <c r="H35" s="158">
        <v>145000</v>
      </c>
      <c r="I35" s="101">
        <f t="shared" si="0"/>
        <v>145000</v>
      </c>
      <c r="J35" s="101">
        <v>96400</v>
      </c>
    </row>
    <row r="36" spans="2:10" ht="78" customHeight="1" thickBot="1" x14ac:dyDescent="0.25">
      <c r="B36" s="37" t="s">
        <v>172</v>
      </c>
      <c r="C36" s="38"/>
      <c r="D36" s="38" t="s">
        <v>178</v>
      </c>
      <c r="E36" s="44">
        <v>130</v>
      </c>
      <c r="F36" s="45">
        <v>131</v>
      </c>
      <c r="G36" s="38"/>
      <c r="H36" s="158">
        <v>152875</v>
      </c>
      <c r="I36" s="101">
        <f t="shared" si="0"/>
        <v>152875</v>
      </c>
      <c r="J36" s="101">
        <f t="shared" si="1"/>
        <v>152875</v>
      </c>
    </row>
    <row r="37" spans="2:10" ht="45.75" customHeight="1" thickBot="1" x14ac:dyDescent="0.25">
      <c r="B37" s="37" t="s">
        <v>157</v>
      </c>
      <c r="C37" s="38"/>
      <c r="D37" s="38" t="s">
        <v>48</v>
      </c>
      <c r="E37" s="44">
        <v>130</v>
      </c>
      <c r="F37" s="45">
        <v>131</v>
      </c>
      <c r="G37" s="38"/>
      <c r="H37" s="158">
        <v>36000</v>
      </c>
      <c r="I37" s="101">
        <f t="shared" si="0"/>
        <v>36000</v>
      </c>
      <c r="J37" s="101">
        <f t="shared" si="1"/>
        <v>36000</v>
      </c>
    </row>
    <row r="38" spans="2:10" ht="78.75" customHeight="1" thickBot="1" x14ac:dyDescent="0.25">
      <c r="B38" s="95" t="s">
        <v>182</v>
      </c>
      <c r="C38" s="94"/>
      <c r="D38" s="94" t="s">
        <v>183</v>
      </c>
      <c r="E38" s="44">
        <v>130</v>
      </c>
      <c r="F38" s="45">
        <v>131</v>
      </c>
      <c r="G38" s="94"/>
      <c r="H38" s="158">
        <v>78130</v>
      </c>
      <c r="I38" s="101">
        <f t="shared" si="0"/>
        <v>78130</v>
      </c>
      <c r="J38" s="101">
        <f t="shared" si="1"/>
        <v>78130</v>
      </c>
    </row>
    <row r="39" spans="2:10" ht="15.75" thickBot="1" x14ac:dyDescent="0.25">
      <c r="B39" s="37" t="s">
        <v>49</v>
      </c>
      <c r="C39" s="38"/>
      <c r="D39" s="38"/>
      <c r="E39" s="44">
        <v>130</v>
      </c>
      <c r="F39" s="45">
        <v>131</v>
      </c>
      <c r="G39" s="38"/>
      <c r="H39" s="101">
        <f>H40+H41+H42+H43</f>
        <v>520000</v>
      </c>
      <c r="I39" s="101">
        <f t="shared" ref="I39:J39" si="2">I40+I41+I42+I43</f>
        <v>520000</v>
      </c>
      <c r="J39" s="101">
        <f t="shared" si="2"/>
        <v>520000</v>
      </c>
    </row>
    <row r="40" spans="2:10" ht="26.25" thickBot="1" x14ac:dyDescent="0.25">
      <c r="B40" s="48" t="s">
        <v>50</v>
      </c>
      <c r="C40" s="38"/>
      <c r="D40" s="38" t="s">
        <v>51</v>
      </c>
      <c r="E40" s="44">
        <v>130</v>
      </c>
      <c r="F40" s="47">
        <v>131</v>
      </c>
      <c r="G40" s="38"/>
      <c r="H40" s="158">
        <v>200000</v>
      </c>
      <c r="I40" s="101">
        <f>H40</f>
        <v>200000</v>
      </c>
      <c r="J40" s="101">
        <f>H40</f>
        <v>200000</v>
      </c>
    </row>
    <row r="41" spans="2:10" ht="39" thickBot="1" x14ac:dyDescent="0.25">
      <c r="B41" s="48" t="s">
        <v>52</v>
      </c>
      <c r="C41" s="38"/>
      <c r="D41" s="38" t="s">
        <v>53</v>
      </c>
      <c r="E41" s="44">
        <v>130</v>
      </c>
      <c r="F41" s="45">
        <v>131</v>
      </c>
      <c r="G41" s="38"/>
      <c r="H41" s="158">
        <v>200000</v>
      </c>
      <c r="I41" s="101">
        <f>H41</f>
        <v>200000</v>
      </c>
      <c r="J41" s="101">
        <f>H41</f>
        <v>200000</v>
      </c>
    </row>
    <row r="42" spans="2:10" ht="26.25" thickBot="1" x14ac:dyDescent="0.25">
      <c r="B42" s="48" t="s">
        <v>54</v>
      </c>
      <c r="C42" s="38"/>
      <c r="D42" s="38" t="s">
        <v>55</v>
      </c>
      <c r="E42" s="44">
        <v>130</v>
      </c>
      <c r="F42" s="45">
        <v>131</v>
      </c>
      <c r="G42" s="38"/>
      <c r="H42" s="158">
        <v>120000</v>
      </c>
      <c r="I42" s="101">
        <f>H42</f>
        <v>120000</v>
      </c>
      <c r="J42" s="101">
        <f>H42</f>
        <v>120000</v>
      </c>
    </row>
    <row r="43" spans="2:10" ht="26.25" hidden="1" thickBot="1" x14ac:dyDescent="0.25">
      <c r="B43" s="48" t="s">
        <v>56</v>
      </c>
      <c r="C43" s="38"/>
      <c r="D43" s="38" t="s">
        <v>57</v>
      </c>
      <c r="E43" s="44">
        <v>130</v>
      </c>
      <c r="F43" s="45">
        <v>131</v>
      </c>
      <c r="G43" s="38"/>
      <c r="H43" s="101"/>
      <c r="I43" s="101"/>
      <c r="J43" s="101"/>
    </row>
    <row r="44" spans="2:10" ht="26.25" thickBot="1" x14ac:dyDescent="0.25">
      <c r="B44" s="37" t="s">
        <v>58</v>
      </c>
      <c r="C44" s="34">
        <v>1300</v>
      </c>
      <c r="D44" s="38"/>
      <c r="E44" s="44">
        <v>140</v>
      </c>
      <c r="F44" s="40"/>
      <c r="G44" s="34" t="s">
        <v>32</v>
      </c>
      <c r="H44" s="101"/>
      <c r="I44" s="101"/>
      <c r="J44" s="101"/>
    </row>
    <row r="45" spans="2:10" ht="15.75" thickBot="1" x14ac:dyDescent="0.25">
      <c r="B45" s="37" t="s">
        <v>5</v>
      </c>
      <c r="C45" s="34">
        <v>1310</v>
      </c>
      <c r="D45" s="38"/>
      <c r="E45" s="44">
        <v>140</v>
      </c>
      <c r="F45" s="40"/>
      <c r="G45" s="38"/>
      <c r="H45" s="101"/>
      <c r="I45" s="101"/>
      <c r="J45" s="101"/>
    </row>
    <row r="46" spans="2:10" ht="15.75" thickBot="1" x14ac:dyDescent="0.25">
      <c r="B46" s="48" t="s">
        <v>9</v>
      </c>
      <c r="C46" s="38"/>
      <c r="D46" s="38"/>
      <c r="E46" s="39"/>
      <c r="F46" s="40"/>
      <c r="G46" s="38"/>
      <c r="H46" s="101"/>
      <c r="I46" s="101"/>
      <c r="J46" s="101"/>
    </row>
    <row r="47" spans="2:10" ht="15.75" thickBot="1" x14ac:dyDescent="0.25">
      <c r="B47" s="37" t="s">
        <v>59</v>
      </c>
      <c r="C47" s="34">
        <v>1400</v>
      </c>
      <c r="D47" s="38"/>
      <c r="E47" s="44">
        <v>150</v>
      </c>
      <c r="F47" s="40"/>
      <c r="G47" s="34" t="s">
        <v>32</v>
      </c>
      <c r="H47" s="101"/>
      <c r="I47" s="101"/>
      <c r="J47" s="101"/>
    </row>
    <row r="48" spans="2:10" ht="15.75" thickBot="1" x14ac:dyDescent="0.25">
      <c r="B48" s="37" t="s">
        <v>5</v>
      </c>
      <c r="C48" s="34">
        <v>1410</v>
      </c>
      <c r="D48" s="38"/>
      <c r="E48" s="44">
        <v>150</v>
      </c>
      <c r="F48" s="40"/>
      <c r="G48" s="38"/>
      <c r="H48" s="101"/>
      <c r="I48" s="101"/>
      <c r="J48" s="101"/>
    </row>
    <row r="49" spans="2:10" ht="15.75" thickBot="1" x14ac:dyDescent="0.25">
      <c r="B49" s="48" t="s">
        <v>9</v>
      </c>
      <c r="C49" s="38"/>
      <c r="D49" s="38"/>
      <c r="E49" s="39"/>
      <c r="F49" s="40"/>
      <c r="G49" s="38"/>
      <c r="H49" s="101"/>
      <c r="I49" s="101"/>
      <c r="J49" s="101"/>
    </row>
    <row r="50" spans="2:10" ht="15.75" thickBot="1" x14ac:dyDescent="0.25">
      <c r="B50" s="37" t="s">
        <v>60</v>
      </c>
      <c r="C50" s="34">
        <v>1500</v>
      </c>
      <c r="D50" s="38"/>
      <c r="E50" s="44">
        <v>180</v>
      </c>
      <c r="F50" s="40"/>
      <c r="G50" s="34" t="s">
        <v>32</v>
      </c>
      <c r="H50" s="101"/>
      <c r="I50" s="101"/>
      <c r="J50" s="101"/>
    </row>
    <row r="51" spans="2:10" ht="15.75" thickBot="1" x14ac:dyDescent="0.25">
      <c r="B51" s="37" t="s">
        <v>5</v>
      </c>
      <c r="C51" s="38"/>
      <c r="D51" s="38"/>
      <c r="E51" s="39"/>
      <c r="F51" s="40"/>
      <c r="G51" s="38"/>
      <c r="H51" s="101"/>
      <c r="I51" s="101"/>
      <c r="J51" s="101"/>
    </row>
    <row r="52" spans="2:10" ht="15.75" thickBot="1" x14ac:dyDescent="0.25">
      <c r="B52" s="37" t="s">
        <v>61</v>
      </c>
      <c r="C52" s="34">
        <v>1510</v>
      </c>
      <c r="D52" s="38"/>
      <c r="E52" s="46">
        <v>150</v>
      </c>
      <c r="F52" s="36">
        <v>152</v>
      </c>
      <c r="G52" s="38"/>
      <c r="H52" s="101">
        <f>H53+H54+H55+H56+H58+H57</f>
        <v>427056</v>
      </c>
      <c r="I52" s="101">
        <f t="shared" ref="I52:J52" si="3">I53+I54+I55+I56+I58</f>
        <v>426956</v>
      </c>
      <c r="J52" s="101">
        <f t="shared" si="3"/>
        <v>426856</v>
      </c>
    </row>
    <row r="53" spans="2:10" ht="115.5" customHeight="1" thickBot="1" x14ac:dyDescent="0.25">
      <c r="B53" s="37" t="s">
        <v>62</v>
      </c>
      <c r="C53" s="34"/>
      <c r="D53" s="38" t="s">
        <v>63</v>
      </c>
      <c r="E53" s="46">
        <v>150</v>
      </c>
      <c r="F53" s="36">
        <v>152</v>
      </c>
      <c r="G53" s="38"/>
      <c r="H53" s="158">
        <v>182056</v>
      </c>
      <c r="I53" s="101">
        <v>181956</v>
      </c>
      <c r="J53" s="101">
        <v>181856</v>
      </c>
    </row>
    <row r="54" spans="2:10" ht="39" thickBot="1" x14ac:dyDescent="0.25">
      <c r="B54" s="37" t="s">
        <v>64</v>
      </c>
      <c r="C54" s="34"/>
      <c r="D54" s="38" t="s">
        <v>65</v>
      </c>
      <c r="E54" s="46">
        <v>150</v>
      </c>
      <c r="F54" s="36">
        <v>152</v>
      </c>
      <c r="G54" s="38"/>
      <c r="H54" s="158">
        <v>80000</v>
      </c>
      <c r="I54" s="101">
        <f>H54</f>
        <v>80000</v>
      </c>
      <c r="J54" s="101">
        <f>H54</f>
        <v>80000</v>
      </c>
    </row>
    <row r="55" spans="2:10" ht="39" hidden="1" thickBot="1" x14ac:dyDescent="0.25">
      <c r="B55" s="37" t="s">
        <v>66</v>
      </c>
      <c r="C55" s="34"/>
      <c r="D55" s="38" t="s">
        <v>67</v>
      </c>
      <c r="E55" s="46">
        <v>150</v>
      </c>
      <c r="F55" s="36">
        <v>152</v>
      </c>
      <c r="G55" s="38"/>
      <c r="H55" s="158"/>
      <c r="I55" s="101"/>
      <c r="J55" s="101"/>
    </row>
    <row r="56" spans="2:10" ht="38.25" customHeight="1" thickBot="1" x14ac:dyDescent="0.25">
      <c r="B56" s="37" t="s">
        <v>68</v>
      </c>
      <c r="C56" s="34"/>
      <c r="D56" s="38" t="s">
        <v>69</v>
      </c>
      <c r="E56" s="46">
        <v>150</v>
      </c>
      <c r="F56" s="36">
        <v>152</v>
      </c>
      <c r="G56" s="38"/>
      <c r="H56" s="158">
        <v>165000</v>
      </c>
      <c r="I56" s="101">
        <f>H56</f>
        <v>165000</v>
      </c>
      <c r="J56" s="101">
        <f>H56</f>
        <v>165000</v>
      </c>
    </row>
    <row r="57" spans="2:10" ht="27.75" hidden="1" customHeight="1" thickBot="1" x14ac:dyDescent="0.25">
      <c r="B57" s="37" t="s">
        <v>161</v>
      </c>
      <c r="C57" s="34"/>
      <c r="D57" s="38" t="s">
        <v>67</v>
      </c>
      <c r="E57" s="46">
        <v>150</v>
      </c>
      <c r="F57" s="36">
        <v>152</v>
      </c>
      <c r="G57" s="38"/>
      <c r="H57" s="101"/>
      <c r="I57" s="101"/>
      <c r="J57" s="101"/>
    </row>
    <row r="58" spans="2:10" ht="1.5" customHeight="1" thickBot="1" x14ac:dyDescent="0.25">
      <c r="B58" s="37" t="s">
        <v>107</v>
      </c>
      <c r="C58" s="34"/>
      <c r="D58" s="38" t="s">
        <v>70</v>
      </c>
      <c r="E58" s="46">
        <v>150</v>
      </c>
      <c r="F58" s="36">
        <v>152</v>
      </c>
      <c r="G58" s="49"/>
      <c r="H58" s="101"/>
      <c r="I58" s="101">
        <v>0</v>
      </c>
      <c r="J58" s="101">
        <v>0</v>
      </c>
    </row>
    <row r="59" spans="2:10" ht="26.25" thickBot="1" x14ac:dyDescent="0.25">
      <c r="B59" s="37" t="s">
        <v>71</v>
      </c>
      <c r="C59" s="34">
        <v>1520</v>
      </c>
      <c r="D59" s="38"/>
      <c r="E59" s="46">
        <v>180</v>
      </c>
      <c r="F59" s="36"/>
      <c r="G59" s="38"/>
      <c r="H59" s="101"/>
      <c r="I59" s="101"/>
      <c r="J59" s="101"/>
    </row>
    <row r="60" spans="2:10" ht="15.75" thickBot="1" x14ac:dyDescent="0.25">
      <c r="B60" s="48" t="s">
        <v>9</v>
      </c>
      <c r="C60" s="38"/>
      <c r="D60" s="38"/>
      <c r="E60" s="46"/>
      <c r="F60" s="36"/>
      <c r="G60" s="38"/>
      <c r="H60" s="101"/>
      <c r="I60" s="101"/>
      <c r="J60" s="101"/>
    </row>
    <row r="61" spans="2:10" ht="15.75" thickBot="1" x14ac:dyDescent="0.25">
      <c r="B61" s="37" t="s">
        <v>72</v>
      </c>
      <c r="C61" s="34">
        <v>1600</v>
      </c>
      <c r="D61" s="34" t="s">
        <v>32</v>
      </c>
      <c r="E61" s="46" t="s">
        <v>32</v>
      </c>
      <c r="F61" s="36" t="s">
        <v>32</v>
      </c>
      <c r="G61" s="34" t="s">
        <v>32</v>
      </c>
      <c r="H61" s="101"/>
      <c r="I61" s="101"/>
      <c r="J61" s="101"/>
    </row>
    <row r="62" spans="2:10" ht="15.75" thickBot="1" x14ac:dyDescent="0.25">
      <c r="B62" s="37" t="s">
        <v>5</v>
      </c>
      <c r="C62" s="38"/>
      <c r="D62" s="38"/>
      <c r="E62" s="46"/>
      <c r="F62" s="36"/>
      <c r="G62" s="38"/>
      <c r="H62" s="101"/>
      <c r="I62" s="101"/>
      <c r="J62" s="101"/>
    </row>
    <row r="63" spans="2:10" ht="15.75" thickBot="1" x14ac:dyDescent="0.25">
      <c r="B63" s="48" t="s">
        <v>9</v>
      </c>
      <c r="C63" s="34">
        <v>1610</v>
      </c>
      <c r="D63" s="38"/>
      <c r="E63" s="46"/>
      <c r="F63" s="36"/>
      <c r="G63" s="38"/>
      <c r="H63" s="101"/>
      <c r="I63" s="101"/>
      <c r="J63" s="101"/>
    </row>
    <row r="64" spans="2:10" ht="15.75" thickBot="1" x14ac:dyDescent="0.25">
      <c r="B64" s="50" t="s">
        <v>73</v>
      </c>
      <c r="C64" s="30">
        <v>1680</v>
      </c>
      <c r="D64" s="51"/>
      <c r="E64" s="52"/>
      <c r="F64" s="36"/>
      <c r="G64" s="51"/>
      <c r="H64" s="103"/>
      <c r="I64" s="103"/>
      <c r="J64" s="103"/>
    </row>
    <row r="65" spans="2:10" ht="15.75" thickBot="1" x14ac:dyDescent="0.25">
      <c r="B65" s="54" t="s">
        <v>74</v>
      </c>
      <c r="C65" s="55"/>
      <c r="D65" s="55"/>
      <c r="E65" s="56"/>
      <c r="F65" s="36"/>
      <c r="G65" s="55"/>
      <c r="H65" s="104"/>
      <c r="I65" s="104"/>
      <c r="J65" s="105"/>
    </row>
    <row r="66" spans="2:10" ht="39" thickBot="1" x14ac:dyDescent="0.25">
      <c r="B66" s="37" t="s">
        <v>75</v>
      </c>
      <c r="C66" s="34">
        <v>1681</v>
      </c>
      <c r="D66" s="38"/>
      <c r="E66" s="57">
        <v>510</v>
      </c>
      <c r="F66" s="36"/>
      <c r="G66" s="38"/>
      <c r="H66" s="101"/>
      <c r="I66" s="101"/>
      <c r="J66" s="101"/>
    </row>
    <row r="67" spans="2:10" ht="15.75" thickBot="1" x14ac:dyDescent="0.25">
      <c r="B67" s="37"/>
      <c r="C67" s="38"/>
      <c r="D67" s="38"/>
      <c r="E67" s="46"/>
      <c r="F67" s="36"/>
      <c r="G67" s="38"/>
      <c r="H67" s="101"/>
      <c r="I67" s="101"/>
      <c r="J67" s="101"/>
    </row>
    <row r="68" spans="2:10" ht="15.75" thickBot="1" x14ac:dyDescent="0.25">
      <c r="B68" s="43" t="s">
        <v>76</v>
      </c>
      <c r="C68" s="34">
        <v>2000</v>
      </c>
      <c r="D68" s="34" t="s">
        <v>32</v>
      </c>
      <c r="E68" s="52" t="s">
        <v>32</v>
      </c>
      <c r="F68" s="58" t="s">
        <v>32</v>
      </c>
      <c r="G68" s="34" t="s">
        <v>32</v>
      </c>
      <c r="H68" s="101">
        <f>H69+H109+H118</f>
        <v>22663286.32</v>
      </c>
      <c r="I68" s="101">
        <f>I69+I109+I118</f>
        <v>22266113.879999999</v>
      </c>
      <c r="J68" s="101">
        <f>J69+J109+J118</f>
        <v>22217413.879999999</v>
      </c>
    </row>
    <row r="69" spans="2:10" ht="13.5" thickBot="1" x14ac:dyDescent="0.25">
      <c r="B69" s="40" t="s">
        <v>77</v>
      </c>
      <c r="C69" s="132">
        <v>2100</v>
      </c>
      <c r="D69" s="133"/>
      <c r="E69" s="40" t="s">
        <v>79</v>
      </c>
      <c r="F69" s="58"/>
      <c r="G69" s="112"/>
      <c r="H69" s="130">
        <f>H72+H82+H88</f>
        <v>17882918.059999999</v>
      </c>
      <c r="I69" s="130">
        <f>I72+I82+I88</f>
        <v>17865257.879999999</v>
      </c>
      <c r="J69" s="130">
        <f>J72+J82+J88</f>
        <v>17865257.879999999</v>
      </c>
    </row>
    <row r="70" spans="2:10" ht="13.5" thickBot="1" x14ac:dyDescent="0.25">
      <c r="B70" s="37" t="s">
        <v>78</v>
      </c>
      <c r="C70" s="123"/>
      <c r="D70" s="121"/>
      <c r="E70" s="57"/>
      <c r="F70" s="58"/>
      <c r="G70" s="113"/>
      <c r="H70" s="131"/>
      <c r="I70" s="131"/>
      <c r="J70" s="131"/>
    </row>
    <row r="71" spans="2:10" ht="13.5" thickBot="1" x14ac:dyDescent="0.25">
      <c r="B71" s="37" t="s">
        <v>5</v>
      </c>
      <c r="C71" s="38"/>
      <c r="D71" s="38"/>
      <c r="E71" s="46"/>
      <c r="F71" s="58"/>
      <c r="G71" s="38"/>
      <c r="H71" s="42"/>
      <c r="I71" s="42"/>
      <c r="J71" s="42"/>
    </row>
    <row r="72" spans="2:10" ht="15.75" thickBot="1" x14ac:dyDescent="0.25">
      <c r="B72" s="37" t="s">
        <v>80</v>
      </c>
      <c r="C72" s="34">
        <v>2110</v>
      </c>
      <c r="D72" s="38"/>
      <c r="E72" s="46">
        <v>111</v>
      </c>
      <c r="F72" s="36"/>
      <c r="G72" s="49"/>
      <c r="H72" s="101">
        <f>H73+H75+H76+H78+H79+H81+H74+H77+H80</f>
        <v>13725015.5</v>
      </c>
      <c r="I72" s="101">
        <f>I73+I75+I76+I78+I79+I81+I74+I77+I80</f>
        <v>13725015.5</v>
      </c>
      <c r="J72" s="101">
        <f>J73+J75+J76+J78+J79+J81+J74+J77+J80</f>
        <v>13725015.5</v>
      </c>
    </row>
    <row r="73" spans="2:10" ht="15.75" thickBot="1" x14ac:dyDescent="0.25">
      <c r="B73" s="59"/>
      <c r="C73" s="49"/>
      <c r="D73" s="60" t="s">
        <v>7</v>
      </c>
      <c r="E73" s="46">
        <v>111</v>
      </c>
      <c r="F73" s="36">
        <v>211</v>
      </c>
      <c r="G73" s="49"/>
      <c r="H73" s="158">
        <v>2005600</v>
      </c>
      <c r="I73" s="101">
        <f>H73</f>
        <v>2005600</v>
      </c>
      <c r="J73" s="101">
        <f>H73</f>
        <v>2005600</v>
      </c>
    </row>
    <row r="74" spans="2:10" ht="15.75" thickBot="1" x14ac:dyDescent="0.25">
      <c r="B74" s="59"/>
      <c r="C74" s="109"/>
      <c r="D74" s="60" t="s">
        <v>7</v>
      </c>
      <c r="E74" s="46">
        <v>111</v>
      </c>
      <c r="F74" s="36">
        <v>266</v>
      </c>
      <c r="G74" s="109"/>
      <c r="H74" s="158">
        <v>10000</v>
      </c>
      <c r="I74" s="101">
        <f>H74</f>
        <v>10000</v>
      </c>
      <c r="J74" s="101">
        <f>H74</f>
        <v>10000</v>
      </c>
    </row>
    <row r="75" spans="2:10" ht="15.75" thickBot="1" x14ac:dyDescent="0.25">
      <c r="B75" s="59"/>
      <c r="C75" s="49"/>
      <c r="D75" s="60" t="s">
        <v>179</v>
      </c>
      <c r="E75" s="46">
        <v>111</v>
      </c>
      <c r="F75" s="36">
        <v>211</v>
      </c>
      <c r="G75" s="49"/>
      <c r="H75" s="158">
        <v>117415.5</v>
      </c>
      <c r="I75" s="101">
        <f>H75</f>
        <v>117415.5</v>
      </c>
      <c r="J75" s="101">
        <f>H75</f>
        <v>117415.5</v>
      </c>
    </row>
    <row r="76" spans="2:10" ht="15.75" thickBot="1" x14ac:dyDescent="0.25">
      <c r="B76" s="37"/>
      <c r="C76" s="34"/>
      <c r="D76" s="38" t="s">
        <v>2</v>
      </c>
      <c r="E76" s="46">
        <v>111</v>
      </c>
      <c r="F76" s="36">
        <v>211</v>
      </c>
      <c r="G76" s="49"/>
      <c r="H76" s="158">
        <v>10440000</v>
      </c>
      <c r="I76" s="101">
        <f>H76</f>
        <v>10440000</v>
      </c>
      <c r="J76" s="101">
        <f>H76</f>
        <v>10440000</v>
      </c>
    </row>
    <row r="77" spans="2:10" ht="15.75" thickBot="1" x14ac:dyDescent="0.25">
      <c r="B77" s="106"/>
      <c r="C77" s="107"/>
      <c r="D77" s="108" t="s">
        <v>2</v>
      </c>
      <c r="E77" s="46">
        <v>111</v>
      </c>
      <c r="F77" s="36">
        <v>266</v>
      </c>
      <c r="G77" s="109"/>
      <c r="H77" s="158">
        <v>10000</v>
      </c>
      <c r="I77" s="101">
        <f>H77</f>
        <v>10000</v>
      </c>
      <c r="J77" s="101">
        <f>H77</f>
        <v>10000</v>
      </c>
    </row>
    <row r="78" spans="2:10" ht="15" customHeight="1" thickBot="1" x14ac:dyDescent="0.25">
      <c r="B78" s="37"/>
      <c r="C78" s="34"/>
      <c r="D78" s="86" t="s">
        <v>176</v>
      </c>
      <c r="E78" s="46">
        <v>111</v>
      </c>
      <c r="F78" s="36">
        <v>211</v>
      </c>
      <c r="G78" s="49"/>
      <c r="H78" s="158">
        <v>0</v>
      </c>
      <c r="I78" s="101">
        <v>0</v>
      </c>
      <c r="J78" s="101">
        <v>0</v>
      </c>
    </row>
    <row r="79" spans="2:10" ht="15.75" thickBot="1" x14ac:dyDescent="0.25">
      <c r="B79" s="37"/>
      <c r="C79" s="34"/>
      <c r="D79" s="38" t="s">
        <v>177</v>
      </c>
      <c r="E79" s="46">
        <v>111</v>
      </c>
      <c r="F79" s="36">
        <v>211</v>
      </c>
      <c r="G79" s="49"/>
      <c r="H79" s="158">
        <v>1080000</v>
      </c>
      <c r="I79" s="101">
        <f>H79</f>
        <v>1080000</v>
      </c>
      <c r="J79" s="101">
        <f>H79</f>
        <v>1080000</v>
      </c>
    </row>
    <row r="80" spans="2:10" ht="15.75" thickBot="1" x14ac:dyDescent="0.25">
      <c r="B80" s="106"/>
      <c r="C80" s="107"/>
      <c r="D80" s="108" t="s">
        <v>177</v>
      </c>
      <c r="E80" s="46">
        <v>111</v>
      </c>
      <c r="F80" s="36">
        <v>266</v>
      </c>
      <c r="G80" s="109"/>
      <c r="H80" s="158">
        <v>2000</v>
      </c>
      <c r="I80" s="101">
        <f>H80</f>
        <v>2000</v>
      </c>
      <c r="J80" s="101">
        <f>H80</f>
        <v>2000</v>
      </c>
    </row>
    <row r="81" spans="1:10" ht="16.5" customHeight="1" thickBot="1" x14ac:dyDescent="0.25">
      <c r="B81" s="37"/>
      <c r="C81" s="34"/>
      <c r="D81" s="94" t="s">
        <v>183</v>
      </c>
      <c r="E81" s="46">
        <v>111</v>
      </c>
      <c r="F81" s="36">
        <v>211</v>
      </c>
      <c r="G81" s="49"/>
      <c r="H81" s="158">
        <v>60000</v>
      </c>
      <c r="I81" s="101">
        <f>H81</f>
        <v>60000</v>
      </c>
      <c r="J81" s="101">
        <f>H81</f>
        <v>60000</v>
      </c>
    </row>
    <row r="82" spans="1:10" ht="15.75" customHeight="1" x14ac:dyDescent="0.2">
      <c r="B82" s="120" t="s">
        <v>1</v>
      </c>
      <c r="C82" s="122">
        <v>2120</v>
      </c>
      <c r="D82" s="120"/>
      <c r="E82" s="116">
        <v>112</v>
      </c>
      <c r="F82" s="118"/>
      <c r="G82" s="128"/>
      <c r="H82" s="126">
        <f>H84+H85+H86+H87</f>
        <v>2328.1999999999998</v>
      </c>
      <c r="I82" s="126">
        <f t="shared" ref="I82:J82" si="4">I84+I85+I86+I87</f>
        <v>0</v>
      </c>
      <c r="J82" s="126">
        <f t="shared" si="4"/>
        <v>0</v>
      </c>
    </row>
    <row r="83" spans="1:10" ht="15.75" customHeight="1" thickBot="1" x14ac:dyDescent="0.25">
      <c r="B83" s="121"/>
      <c r="C83" s="123"/>
      <c r="D83" s="121"/>
      <c r="E83" s="117"/>
      <c r="F83" s="119"/>
      <c r="G83" s="129"/>
      <c r="H83" s="127"/>
      <c r="I83" s="127"/>
      <c r="J83" s="127"/>
    </row>
    <row r="84" spans="1:10" ht="15.75" hidden="1" thickBot="1" x14ac:dyDescent="0.25">
      <c r="B84" s="37"/>
      <c r="C84" s="34"/>
      <c r="D84" s="38" t="s">
        <v>2</v>
      </c>
      <c r="E84" s="46">
        <v>112</v>
      </c>
      <c r="F84" s="36">
        <v>266</v>
      </c>
      <c r="G84" s="49"/>
      <c r="H84" s="101"/>
      <c r="I84" s="101">
        <f>H84</f>
        <v>0</v>
      </c>
      <c r="J84" s="101">
        <f>H84</f>
        <v>0</v>
      </c>
    </row>
    <row r="85" spans="1:10" ht="15.75" hidden="1" thickBot="1" x14ac:dyDescent="0.25">
      <c r="B85" s="37"/>
      <c r="C85" s="34"/>
      <c r="D85" s="38" t="s">
        <v>3</v>
      </c>
      <c r="E85" s="46">
        <v>112</v>
      </c>
      <c r="F85" s="36">
        <v>226</v>
      </c>
      <c r="G85" s="49"/>
      <c r="H85" s="101"/>
      <c r="I85" s="101">
        <f t="shared" ref="I85:I87" si="5">H85</f>
        <v>0</v>
      </c>
      <c r="J85" s="101">
        <f t="shared" ref="J85:J87" si="6">H85</f>
        <v>0</v>
      </c>
    </row>
    <row r="86" spans="1:10" ht="15.75" hidden="1" thickBot="1" x14ac:dyDescent="0.25">
      <c r="B86" s="37"/>
      <c r="C86" s="34"/>
      <c r="D86" s="38" t="s">
        <v>3</v>
      </c>
      <c r="E86" s="46">
        <v>112</v>
      </c>
      <c r="F86" s="36">
        <v>222</v>
      </c>
      <c r="G86" s="49"/>
      <c r="H86" s="101"/>
      <c r="I86" s="101">
        <f t="shared" si="5"/>
        <v>0</v>
      </c>
      <c r="J86" s="101">
        <f t="shared" si="6"/>
        <v>0</v>
      </c>
    </row>
    <row r="87" spans="1:10" ht="17.25" customHeight="1" thickBot="1" x14ac:dyDescent="0.25">
      <c r="B87" s="37"/>
      <c r="C87" s="34"/>
      <c r="D87" s="38" t="s">
        <v>3</v>
      </c>
      <c r="E87" s="46">
        <v>112</v>
      </c>
      <c r="F87" s="36">
        <v>226</v>
      </c>
      <c r="G87" s="49"/>
      <c r="H87" s="158">
        <v>2328.1999999999998</v>
      </c>
      <c r="I87" s="101">
        <v>0</v>
      </c>
      <c r="J87" s="101">
        <v>0</v>
      </c>
    </row>
    <row r="88" spans="1:10" ht="47.25" customHeight="1" x14ac:dyDescent="0.2">
      <c r="B88" s="120" t="s">
        <v>4</v>
      </c>
      <c r="C88" s="122">
        <v>2130</v>
      </c>
      <c r="D88" s="120"/>
      <c r="E88" s="116">
        <v>119</v>
      </c>
      <c r="F88" s="118"/>
      <c r="G88" s="128"/>
      <c r="H88" s="126">
        <f>H91</f>
        <v>4155574.36</v>
      </c>
      <c r="I88" s="126">
        <f t="shared" ref="I88:J88" si="7">I91</f>
        <v>4140242.38</v>
      </c>
      <c r="J88" s="126">
        <f t="shared" si="7"/>
        <v>4140242.38</v>
      </c>
    </row>
    <row r="89" spans="1:10" ht="15.75" customHeight="1" thickBot="1" x14ac:dyDescent="0.25">
      <c r="B89" s="121"/>
      <c r="C89" s="123"/>
      <c r="D89" s="121"/>
      <c r="E89" s="117"/>
      <c r="F89" s="119"/>
      <c r="G89" s="129"/>
      <c r="H89" s="127"/>
      <c r="I89" s="127"/>
      <c r="J89" s="127"/>
    </row>
    <row r="90" spans="1:10" ht="13.5" thickBot="1" x14ac:dyDescent="0.25">
      <c r="B90" s="37" t="s">
        <v>5</v>
      </c>
      <c r="C90" s="38"/>
      <c r="D90" s="38"/>
      <c r="E90" s="46"/>
      <c r="F90" s="36"/>
      <c r="G90" s="38"/>
      <c r="H90" s="42"/>
      <c r="I90" s="42"/>
      <c r="J90" s="42"/>
    </row>
    <row r="91" spans="1:10" ht="15.75" thickBot="1" x14ac:dyDescent="0.25">
      <c r="B91" s="37" t="s">
        <v>6</v>
      </c>
      <c r="C91" s="34">
        <v>2131</v>
      </c>
      <c r="D91" s="38"/>
      <c r="E91" s="46">
        <v>119</v>
      </c>
      <c r="F91" s="36"/>
      <c r="G91" s="49"/>
      <c r="H91" s="101">
        <f>H92+H93+H94+H95+H98+H96+H97</f>
        <v>4155574.36</v>
      </c>
      <c r="I91" s="101">
        <f>I92+I93+I94+I95+I98+I97</f>
        <v>4140242.38</v>
      </c>
      <c r="J91" s="101">
        <f>J92+J93+J94+J95+J98+J97</f>
        <v>4140242.38</v>
      </c>
    </row>
    <row r="92" spans="1:10" ht="15.75" thickBot="1" x14ac:dyDescent="0.25">
      <c r="B92" s="59"/>
      <c r="C92" s="49"/>
      <c r="D92" s="60" t="s">
        <v>7</v>
      </c>
      <c r="E92" s="46">
        <v>119</v>
      </c>
      <c r="F92" s="36">
        <v>213</v>
      </c>
      <c r="G92" s="49"/>
      <c r="H92" s="158">
        <v>608800</v>
      </c>
      <c r="I92" s="101">
        <f>H92</f>
        <v>608800</v>
      </c>
      <c r="J92" s="101">
        <f>H92</f>
        <v>608800</v>
      </c>
    </row>
    <row r="93" spans="1:10" ht="15.75" thickBot="1" x14ac:dyDescent="0.25">
      <c r="B93" s="59"/>
      <c r="C93" s="49"/>
      <c r="D93" s="108" t="s">
        <v>193</v>
      </c>
      <c r="E93" s="46">
        <v>119</v>
      </c>
      <c r="F93" s="36">
        <v>213</v>
      </c>
      <c r="G93" s="49"/>
      <c r="H93" s="158">
        <v>2533.06</v>
      </c>
      <c r="I93" s="101">
        <v>0</v>
      </c>
      <c r="J93" s="101">
        <v>0</v>
      </c>
    </row>
    <row r="94" spans="1:10" ht="15.75" customHeight="1" thickBot="1" x14ac:dyDescent="0.25">
      <c r="B94" s="37"/>
      <c r="C94" s="34"/>
      <c r="D94" s="38" t="s">
        <v>2</v>
      </c>
      <c r="E94" s="46">
        <v>119</v>
      </c>
      <c r="F94" s="36">
        <v>213</v>
      </c>
      <c r="G94" s="49"/>
      <c r="H94" s="158">
        <v>3153692.88</v>
      </c>
      <c r="I94" s="101">
        <f>H94</f>
        <v>3153692.88</v>
      </c>
      <c r="J94" s="101">
        <f>H94</f>
        <v>3153692.88</v>
      </c>
    </row>
    <row r="95" spans="1:10" ht="15" customHeight="1" thickBot="1" x14ac:dyDescent="0.25">
      <c r="A95" s="25">
        <v>0</v>
      </c>
      <c r="B95" s="37"/>
      <c r="C95" s="34"/>
      <c r="D95" s="85" t="s">
        <v>179</v>
      </c>
      <c r="E95" s="46">
        <v>119</v>
      </c>
      <c r="F95" s="36">
        <v>213</v>
      </c>
      <c r="G95" s="49"/>
      <c r="H95" s="158">
        <v>35459.5</v>
      </c>
      <c r="I95" s="101">
        <f>H95</f>
        <v>35459.5</v>
      </c>
      <c r="J95" s="101">
        <f>H95</f>
        <v>35459.5</v>
      </c>
    </row>
    <row r="96" spans="1:10" ht="15" customHeight="1" thickBot="1" x14ac:dyDescent="0.25">
      <c r="B96" s="87"/>
      <c r="C96" s="89"/>
      <c r="D96" s="86" t="s">
        <v>176</v>
      </c>
      <c r="E96" s="46">
        <v>119</v>
      </c>
      <c r="F96" s="36">
        <v>213</v>
      </c>
      <c r="G96" s="88"/>
      <c r="H96" s="158">
        <v>12798.92</v>
      </c>
      <c r="I96" s="101">
        <v>0</v>
      </c>
      <c r="J96" s="101">
        <v>0</v>
      </c>
    </row>
    <row r="97" spans="2:10" ht="15" customHeight="1" thickBot="1" x14ac:dyDescent="0.25">
      <c r="B97" s="95"/>
      <c r="C97" s="97"/>
      <c r="D97" s="94" t="s">
        <v>183</v>
      </c>
      <c r="E97" s="46">
        <v>119</v>
      </c>
      <c r="F97" s="36">
        <v>213</v>
      </c>
      <c r="G97" s="96"/>
      <c r="H97" s="158">
        <v>18130</v>
      </c>
      <c r="I97" s="101">
        <f>H97</f>
        <v>18130</v>
      </c>
      <c r="J97" s="101">
        <f>H97</f>
        <v>18130</v>
      </c>
    </row>
    <row r="98" spans="2:10" ht="15.75" thickBot="1" x14ac:dyDescent="0.25">
      <c r="B98" s="37"/>
      <c r="C98" s="34"/>
      <c r="D98" s="38" t="s">
        <v>177</v>
      </c>
      <c r="E98" s="46">
        <v>119</v>
      </c>
      <c r="F98" s="36">
        <v>213</v>
      </c>
      <c r="G98" s="49"/>
      <c r="H98" s="158">
        <v>324160</v>
      </c>
      <c r="I98" s="101">
        <f>H98</f>
        <v>324160</v>
      </c>
      <c r="J98" s="101">
        <f>H98</f>
        <v>324160</v>
      </c>
    </row>
    <row r="99" spans="2:10" ht="13.5" thickBot="1" x14ac:dyDescent="0.25">
      <c r="B99" s="37" t="s">
        <v>8</v>
      </c>
      <c r="C99" s="34">
        <v>2132</v>
      </c>
      <c r="D99" s="38"/>
      <c r="E99" s="46">
        <v>119</v>
      </c>
      <c r="F99" s="36"/>
      <c r="G99" s="38"/>
      <c r="H99" s="42"/>
      <c r="I99" s="42"/>
      <c r="J99" s="42"/>
    </row>
    <row r="100" spans="2:10" ht="13.5" thickBot="1" x14ac:dyDescent="0.25">
      <c r="B100" s="61" t="s">
        <v>9</v>
      </c>
      <c r="C100" s="38"/>
      <c r="D100" s="38"/>
      <c r="E100" s="46"/>
      <c r="F100" s="36"/>
      <c r="G100" s="38"/>
      <c r="H100" s="42"/>
      <c r="I100" s="42"/>
      <c r="J100" s="42"/>
    </row>
    <row r="101" spans="2:10" ht="26.25" thickBot="1" x14ac:dyDescent="0.25">
      <c r="B101" s="37" t="s">
        <v>10</v>
      </c>
      <c r="C101" s="34">
        <v>2200</v>
      </c>
      <c r="D101" s="38"/>
      <c r="E101" s="46">
        <v>300</v>
      </c>
      <c r="F101" s="36"/>
      <c r="G101" s="38"/>
      <c r="H101" s="42"/>
      <c r="I101" s="42"/>
      <c r="J101" s="42"/>
    </row>
    <row r="102" spans="2:10" ht="13.5" thickBot="1" x14ac:dyDescent="0.25">
      <c r="B102" s="37" t="s">
        <v>5</v>
      </c>
      <c r="C102" s="38"/>
      <c r="D102" s="38"/>
      <c r="E102" s="46"/>
      <c r="F102" s="36"/>
      <c r="G102" s="38"/>
      <c r="H102" s="42"/>
      <c r="I102" s="42"/>
      <c r="J102" s="42"/>
    </row>
    <row r="103" spans="2:10" ht="26.25" thickBot="1" x14ac:dyDescent="0.25">
      <c r="B103" s="37" t="s">
        <v>81</v>
      </c>
      <c r="C103" s="34">
        <v>2210</v>
      </c>
      <c r="D103" s="38"/>
      <c r="E103" s="46">
        <v>320</v>
      </c>
      <c r="F103" s="36"/>
      <c r="G103" s="38"/>
      <c r="H103" s="42"/>
      <c r="I103" s="42"/>
      <c r="J103" s="42"/>
    </row>
    <row r="104" spans="2:10" ht="13.5" thickBot="1" x14ac:dyDescent="0.25">
      <c r="B104" s="37" t="s">
        <v>74</v>
      </c>
      <c r="C104" s="38"/>
      <c r="D104" s="38"/>
      <c r="E104" s="46"/>
      <c r="F104" s="36"/>
      <c r="G104" s="38"/>
      <c r="H104" s="42"/>
      <c r="I104" s="42"/>
      <c r="J104" s="42"/>
    </row>
    <row r="105" spans="2:10" ht="39" thickBot="1" x14ac:dyDescent="0.25">
      <c r="B105" s="37" t="s">
        <v>82</v>
      </c>
      <c r="C105" s="34">
        <v>2211</v>
      </c>
      <c r="D105" s="38"/>
      <c r="E105" s="46">
        <v>321</v>
      </c>
      <c r="F105" s="36"/>
      <c r="G105" s="38"/>
      <c r="H105" s="42"/>
      <c r="I105" s="42"/>
      <c r="J105" s="42"/>
    </row>
    <row r="106" spans="2:10" ht="42" customHeight="1" thickBot="1" x14ac:dyDescent="0.25">
      <c r="B106" s="37" t="s">
        <v>83</v>
      </c>
      <c r="C106" s="34">
        <v>2220</v>
      </c>
      <c r="D106" s="38"/>
      <c r="E106" s="46">
        <v>340</v>
      </c>
      <c r="F106" s="36"/>
      <c r="G106" s="38"/>
      <c r="H106" s="42"/>
      <c r="I106" s="42"/>
      <c r="J106" s="42"/>
    </row>
    <row r="107" spans="2:10" ht="13.5" thickBot="1" x14ac:dyDescent="0.25">
      <c r="B107" s="37" t="s">
        <v>84</v>
      </c>
      <c r="C107" s="34">
        <v>2230</v>
      </c>
      <c r="D107" s="38"/>
      <c r="E107" s="46">
        <v>350</v>
      </c>
      <c r="F107" s="36"/>
      <c r="G107" s="38"/>
      <c r="H107" s="42"/>
      <c r="I107" s="42"/>
      <c r="J107" s="42"/>
    </row>
    <row r="108" spans="2:10" ht="13.5" thickBot="1" x14ac:dyDescent="0.25">
      <c r="B108" s="37" t="s">
        <v>85</v>
      </c>
      <c r="C108" s="34">
        <v>2240</v>
      </c>
      <c r="D108" s="38"/>
      <c r="E108" s="46">
        <v>360</v>
      </c>
      <c r="F108" s="36"/>
      <c r="G108" s="38"/>
      <c r="H108" s="42"/>
      <c r="I108" s="42"/>
      <c r="J108" s="42"/>
    </row>
    <row r="109" spans="2:10" ht="15.75" thickBot="1" x14ac:dyDescent="0.25">
      <c r="B109" s="37" t="s">
        <v>86</v>
      </c>
      <c r="C109" s="34">
        <v>2300</v>
      </c>
      <c r="D109" s="38"/>
      <c r="E109" s="46">
        <v>850</v>
      </c>
      <c r="F109" s="36"/>
      <c r="G109" s="38"/>
      <c r="H109" s="101">
        <f>H111+H112</f>
        <v>26085</v>
      </c>
      <c r="I109" s="101">
        <f t="shared" ref="I109:J109" si="8">I111</f>
        <v>25800</v>
      </c>
      <c r="J109" s="101">
        <f t="shared" si="8"/>
        <v>25800</v>
      </c>
    </row>
    <row r="110" spans="2:10" ht="15.75" thickBot="1" x14ac:dyDescent="0.25">
      <c r="B110" s="37" t="s">
        <v>74</v>
      </c>
      <c r="C110" s="38"/>
      <c r="D110" s="38"/>
      <c r="E110" s="46"/>
      <c r="F110" s="36"/>
      <c r="G110" s="38"/>
      <c r="H110" s="101"/>
      <c r="I110" s="101"/>
      <c r="J110" s="101"/>
    </row>
    <row r="111" spans="2:10" ht="24" customHeight="1" thickBot="1" x14ac:dyDescent="0.25">
      <c r="B111" s="37" t="s">
        <v>87</v>
      </c>
      <c r="C111" s="34">
        <v>2310</v>
      </c>
      <c r="D111" s="38" t="s">
        <v>42</v>
      </c>
      <c r="E111" s="46">
        <v>851</v>
      </c>
      <c r="F111" s="36">
        <v>291</v>
      </c>
      <c r="G111" s="49"/>
      <c r="H111" s="158">
        <v>25800</v>
      </c>
      <c r="I111" s="101">
        <f>H111</f>
        <v>25800</v>
      </c>
      <c r="J111" s="101">
        <f>H111</f>
        <v>25800</v>
      </c>
    </row>
    <row r="112" spans="2:10" ht="18.75" customHeight="1" thickBot="1" x14ac:dyDescent="0.25">
      <c r="B112" s="37" t="s">
        <v>87</v>
      </c>
      <c r="C112" s="34"/>
      <c r="D112" s="38" t="s">
        <v>156</v>
      </c>
      <c r="E112" s="46">
        <v>851</v>
      </c>
      <c r="F112" s="36">
        <v>291</v>
      </c>
      <c r="G112" s="49"/>
      <c r="H112" s="158">
        <v>285</v>
      </c>
      <c r="I112" s="101">
        <v>0</v>
      </c>
      <c r="J112" s="101">
        <v>0</v>
      </c>
    </row>
    <row r="113" spans="2:10" ht="26.25" thickBot="1" x14ac:dyDescent="0.25">
      <c r="B113" s="37" t="s">
        <v>88</v>
      </c>
      <c r="C113" s="34">
        <v>2320</v>
      </c>
      <c r="D113" s="38"/>
      <c r="E113" s="46">
        <v>852</v>
      </c>
      <c r="F113" s="36"/>
      <c r="G113" s="49"/>
      <c r="H113" s="101"/>
      <c r="I113" s="101"/>
      <c r="J113" s="101"/>
    </row>
    <row r="114" spans="2:10" ht="15.75" customHeight="1" x14ac:dyDescent="0.2">
      <c r="B114" s="120" t="s">
        <v>89</v>
      </c>
      <c r="C114" s="122">
        <v>2330</v>
      </c>
      <c r="D114" s="120" t="s">
        <v>7</v>
      </c>
      <c r="E114" s="116">
        <v>853</v>
      </c>
      <c r="F114" s="118">
        <v>291</v>
      </c>
      <c r="G114" s="128"/>
      <c r="H114" s="126"/>
      <c r="I114" s="126"/>
      <c r="J114" s="126"/>
    </row>
    <row r="115" spans="2:10" ht="13.5" customHeight="1" thickBot="1" x14ac:dyDescent="0.25">
      <c r="B115" s="121"/>
      <c r="C115" s="123"/>
      <c r="D115" s="121"/>
      <c r="E115" s="117"/>
      <c r="F115" s="119"/>
      <c r="G115" s="129"/>
      <c r="H115" s="127"/>
      <c r="I115" s="127"/>
      <c r="J115" s="127"/>
    </row>
    <row r="116" spans="2:10" ht="26.25" thickBot="1" x14ac:dyDescent="0.25">
      <c r="B116" s="37" t="s">
        <v>90</v>
      </c>
      <c r="C116" s="34">
        <v>2400</v>
      </c>
      <c r="D116" s="38"/>
      <c r="E116" s="46" t="s">
        <v>79</v>
      </c>
      <c r="F116" s="36"/>
      <c r="G116" s="38"/>
      <c r="H116" s="101"/>
      <c r="I116" s="101"/>
      <c r="J116" s="101"/>
    </row>
    <row r="117" spans="2:10" ht="39" thickBot="1" x14ac:dyDescent="0.25">
      <c r="B117" s="37" t="s">
        <v>91</v>
      </c>
      <c r="C117" s="34">
        <v>2420</v>
      </c>
      <c r="D117" s="38"/>
      <c r="E117" s="46">
        <v>831</v>
      </c>
      <c r="F117" s="36"/>
      <c r="G117" s="38"/>
      <c r="H117" s="101"/>
      <c r="I117" s="101"/>
      <c r="J117" s="101"/>
    </row>
    <row r="118" spans="2:10" ht="28.5" customHeight="1" thickBot="1" x14ac:dyDescent="0.25">
      <c r="B118" s="41" t="s">
        <v>92</v>
      </c>
      <c r="C118" s="34">
        <v>2500</v>
      </c>
      <c r="D118" s="38"/>
      <c r="E118" s="46" t="s">
        <v>79</v>
      </c>
      <c r="F118" s="36"/>
      <c r="G118" s="38"/>
      <c r="H118" s="101">
        <f>H123</f>
        <v>4754283.26</v>
      </c>
      <c r="I118" s="101">
        <f t="shared" ref="I118:J118" si="9">I123</f>
        <v>4375056</v>
      </c>
      <c r="J118" s="101">
        <f t="shared" si="9"/>
        <v>4326356</v>
      </c>
    </row>
    <row r="119" spans="2:10" ht="13.5" thickBot="1" x14ac:dyDescent="0.25">
      <c r="B119" s="37" t="s">
        <v>5</v>
      </c>
      <c r="C119" s="38"/>
      <c r="D119" s="38"/>
      <c r="E119" s="46"/>
      <c r="F119" s="36"/>
      <c r="G119" s="38"/>
      <c r="H119" s="42"/>
      <c r="I119" s="42"/>
      <c r="J119" s="42"/>
    </row>
    <row r="120" spans="2:10" ht="26.25" thickBot="1" x14ac:dyDescent="0.25">
      <c r="B120" s="37" t="s">
        <v>93</v>
      </c>
      <c r="C120" s="34">
        <v>2510</v>
      </c>
      <c r="D120" s="38"/>
      <c r="E120" s="46">
        <v>241</v>
      </c>
      <c r="F120" s="36"/>
      <c r="G120" s="38"/>
      <c r="H120" s="42"/>
      <c r="I120" s="42"/>
      <c r="J120" s="42"/>
    </row>
    <row r="121" spans="2:10" ht="15.75" customHeight="1" x14ac:dyDescent="0.2">
      <c r="B121" s="120" t="s">
        <v>94</v>
      </c>
      <c r="C121" s="122">
        <v>2530</v>
      </c>
      <c r="D121" s="120"/>
      <c r="E121" s="116">
        <v>243</v>
      </c>
      <c r="F121" s="118"/>
      <c r="G121" s="112"/>
      <c r="H121" s="114"/>
      <c r="I121" s="114"/>
      <c r="J121" s="114"/>
    </row>
    <row r="122" spans="2:10" ht="15.75" customHeight="1" thickBot="1" x14ac:dyDescent="0.25">
      <c r="B122" s="121"/>
      <c r="C122" s="123"/>
      <c r="D122" s="121"/>
      <c r="E122" s="117"/>
      <c r="F122" s="119"/>
      <c r="G122" s="113"/>
      <c r="H122" s="115"/>
      <c r="I122" s="115"/>
      <c r="J122" s="115"/>
    </row>
    <row r="123" spans="2:10" ht="15.75" thickBot="1" x14ac:dyDescent="0.25">
      <c r="B123" s="37" t="s">
        <v>95</v>
      </c>
      <c r="C123" s="34">
        <v>2540</v>
      </c>
      <c r="D123" s="38"/>
      <c r="E123" s="46">
        <v>244</v>
      </c>
      <c r="F123" s="36"/>
      <c r="G123" s="38"/>
      <c r="H123" s="101">
        <f>H126+H127+H130+H131+H132+H133+H134+H136+H137+H139+H144+H146+H147+H148+H149+H150+H151+H152+H153+H154+H155+H156+H142+H143+H157+H138</f>
        <v>4754283.26</v>
      </c>
      <c r="I123" s="101">
        <f>I125+I126+I127+I128+I130+I131+I132+I133+I134+I136+I137+I139+I144+I146+I147+I148+I149+I150+I151+I152+I154+I155+I156+I157+I158+I162+I163+I164+I165+I153+I138+I143</f>
        <v>4375056</v>
      </c>
      <c r="J123" s="101">
        <f>J125+J126+J127+J128+J130+J131+J132+J133+J134+J136+J137+J139+J144+J146+J147+J148+J149+J150+J151+J152+J154+J155+J156+J157+J158+J162+J163+J164+J165+J153+J138+J143</f>
        <v>4326356</v>
      </c>
    </row>
    <row r="124" spans="2:10" ht="15.75" hidden="1" thickBot="1" x14ac:dyDescent="0.25">
      <c r="B124" s="37" t="s">
        <v>74</v>
      </c>
      <c r="C124" s="38"/>
      <c r="D124" s="38" t="s">
        <v>7</v>
      </c>
      <c r="E124" s="46">
        <v>244</v>
      </c>
      <c r="F124" s="36">
        <v>221</v>
      </c>
      <c r="G124" s="49"/>
      <c r="H124" s="101"/>
      <c r="I124" s="101"/>
      <c r="J124" s="101"/>
    </row>
    <row r="125" spans="2:10" ht="15.75" thickBot="1" x14ac:dyDescent="0.25">
      <c r="B125" s="37" t="s">
        <v>74</v>
      </c>
      <c r="C125" s="38"/>
      <c r="D125" s="38"/>
      <c r="E125" s="46"/>
      <c r="F125" s="36"/>
      <c r="G125" s="49"/>
      <c r="H125" s="102"/>
      <c r="I125" s="102"/>
      <c r="J125" s="102"/>
    </row>
    <row r="126" spans="2:10" ht="15.75" thickBot="1" x14ac:dyDescent="0.25">
      <c r="B126" s="37"/>
      <c r="C126" s="38"/>
      <c r="D126" s="108" t="s">
        <v>7</v>
      </c>
      <c r="E126" s="46">
        <v>244</v>
      </c>
      <c r="F126" s="36">
        <v>221</v>
      </c>
      <c r="G126" s="49"/>
      <c r="H126" s="158">
        <v>18000</v>
      </c>
      <c r="I126" s="101">
        <f>H126</f>
        <v>18000</v>
      </c>
      <c r="J126" s="101">
        <f>H126</f>
        <v>18000</v>
      </c>
    </row>
    <row r="127" spans="2:10" ht="15.75" thickBot="1" x14ac:dyDescent="0.25">
      <c r="B127" s="37"/>
      <c r="C127" s="38"/>
      <c r="D127" s="38" t="s">
        <v>46</v>
      </c>
      <c r="E127" s="46">
        <v>244</v>
      </c>
      <c r="F127" s="36">
        <v>222</v>
      </c>
      <c r="G127" s="49"/>
      <c r="H127" s="158">
        <v>400000</v>
      </c>
      <c r="I127" s="101">
        <f t="shared" ref="I127:I167" si="10">H127</f>
        <v>400000</v>
      </c>
      <c r="J127" s="101">
        <f t="shared" ref="J127:J167" si="11">H127</f>
        <v>400000</v>
      </c>
    </row>
    <row r="128" spans="2:10" ht="12.75" hidden="1" customHeight="1" thickBot="1" x14ac:dyDescent="0.25">
      <c r="B128" s="37"/>
      <c r="C128" s="38"/>
      <c r="D128" s="83"/>
      <c r="E128" s="46"/>
      <c r="F128" s="36"/>
      <c r="G128" s="49"/>
      <c r="H128" s="158"/>
      <c r="I128" s="101"/>
      <c r="J128" s="101"/>
    </row>
    <row r="129" spans="2:10" ht="13.5" hidden="1" customHeight="1" thickBot="1" x14ac:dyDescent="0.25">
      <c r="B129" s="37"/>
      <c r="C129" s="38"/>
      <c r="D129" s="38" t="s">
        <v>47</v>
      </c>
      <c r="E129" s="46">
        <v>244</v>
      </c>
      <c r="F129" s="36">
        <v>222</v>
      </c>
      <c r="G129" s="49"/>
      <c r="H129" s="158"/>
      <c r="I129" s="101">
        <f t="shared" si="10"/>
        <v>0</v>
      </c>
      <c r="J129" s="101">
        <f t="shared" si="11"/>
        <v>0</v>
      </c>
    </row>
    <row r="130" spans="2:10" ht="15.75" thickBot="1" x14ac:dyDescent="0.25">
      <c r="B130" s="48" t="s">
        <v>9</v>
      </c>
      <c r="C130" s="38"/>
      <c r="D130" s="92" t="s">
        <v>181</v>
      </c>
      <c r="E130" s="46">
        <v>244</v>
      </c>
      <c r="F130" s="36">
        <v>340</v>
      </c>
      <c r="G130" s="49"/>
      <c r="H130" s="158">
        <v>54000</v>
      </c>
      <c r="I130" s="101">
        <f t="shared" si="10"/>
        <v>54000</v>
      </c>
      <c r="J130" s="101">
        <f t="shared" si="11"/>
        <v>54000</v>
      </c>
    </row>
    <row r="131" spans="2:10" ht="15.75" thickBot="1" x14ac:dyDescent="0.25">
      <c r="B131" s="48"/>
      <c r="C131" s="38"/>
      <c r="D131" s="38" t="s">
        <v>7</v>
      </c>
      <c r="E131" s="46">
        <v>247</v>
      </c>
      <c r="F131" s="36">
        <v>223</v>
      </c>
      <c r="G131" s="49"/>
      <c r="H131" s="158">
        <v>1900000</v>
      </c>
      <c r="I131" s="101">
        <f t="shared" ref="I131:I132" si="12">H131</f>
        <v>1900000</v>
      </c>
      <c r="J131" s="101">
        <f t="shared" ref="J131:J132" si="13">H131</f>
        <v>1900000</v>
      </c>
    </row>
    <row r="132" spans="2:10" ht="15.75" thickBot="1" x14ac:dyDescent="0.25">
      <c r="B132" s="48"/>
      <c r="C132" s="38"/>
      <c r="D132" s="38" t="s">
        <v>33</v>
      </c>
      <c r="E132" s="46">
        <v>244</v>
      </c>
      <c r="F132" s="36">
        <v>223</v>
      </c>
      <c r="G132" s="49"/>
      <c r="H132" s="158">
        <v>358978.01</v>
      </c>
      <c r="I132" s="101">
        <v>0</v>
      </c>
      <c r="J132" s="101">
        <v>0</v>
      </c>
    </row>
    <row r="133" spans="2:10" ht="15.75" thickBot="1" x14ac:dyDescent="0.25">
      <c r="B133" s="48"/>
      <c r="C133" s="38"/>
      <c r="D133" s="38" t="s">
        <v>7</v>
      </c>
      <c r="E133" s="46">
        <v>244</v>
      </c>
      <c r="F133" s="36">
        <v>225</v>
      </c>
      <c r="G133" s="49"/>
      <c r="H133" s="158">
        <v>196000</v>
      </c>
      <c r="I133" s="101">
        <f t="shared" si="10"/>
        <v>196000</v>
      </c>
      <c r="J133" s="101">
        <f t="shared" si="11"/>
        <v>196000</v>
      </c>
    </row>
    <row r="134" spans="2:10" ht="15.75" thickBot="1" x14ac:dyDescent="0.25">
      <c r="B134" s="48"/>
      <c r="C134" s="38"/>
      <c r="D134" s="85" t="s">
        <v>7</v>
      </c>
      <c r="E134" s="46">
        <v>244</v>
      </c>
      <c r="F134" s="36">
        <v>226</v>
      </c>
      <c r="G134" s="49"/>
      <c r="H134" s="158">
        <v>219700</v>
      </c>
      <c r="I134" s="101">
        <f t="shared" si="10"/>
        <v>219700</v>
      </c>
      <c r="J134" s="101">
        <f t="shared" si="11"/>
        <v>219700</v>
      </c>
    </row>
    <row r="135" spans="2:10" ht="15.75" hidden="1" thickBot="1" x14ac:dyDescent="0.25">
      <c r="B135" s="48"/>
      <c r="C135" s="38"/>
      <c r="D135" s="38" t="s">
        <v>67</v>
      </c>
      <c r="E135" s="46">
        <v>244</v>
      </c>
      <c r="F135" s="36">
        <v>225</v>
      </c>
      <c r="G135" s="49"/>
      <c r="H135" s="158"/>
      <c r="I135" s="101">
        <f t="shared" si="10"/>
        <v>0</v>
      </c>
      <c r="J135" s="101">
        <f t="shared" si="11"/>
        <v>0</v>
      </c>
    </row>
    <row r="136" spans="2:10" ht="15.75" thickBot="1" x14ac:dyDescent="0.25">
      <c r="B136" s="48"/>
      <c r="C136" s="38"/>
      <c r="D136" s="85" t="s">
        <v>7</v>
      </c>
      <c r="E136" s="46">
        <v>244</v>
      </c>
      <c r="F136" s="36">
        <v>223</v>
      </c>
      <c r="G136" s="49"/>
      <c r="H136" s="158">
        <v>10000</v>
      </c>
      <c r="I136" s="101">
        <f>H136</f>
        <v>10000</v>
      </c>
      <c r="J136" s="101">
        <f>H136</f>
        <v>10000</v>
      </c>
    </row>
    <row r="137" spans="2:10" ht="15.75" thickBot="1" x14ac:dyDescent="0.25">
      <c r="B137" s="48"/>
      <c r="C137" s="38"/>
      <c r="D137" s="85" t="s">
        <v>173</v>
      </c>
      <c r="E137" s="46">
        <v>244</v>
      </c>
      <c r="F137" s="36">
        <v>340</v>
      </c>
      <c r="G137" s="49"/>
      <c r="H137" s="158">
        <v>145000</v>
      </c>
      <c r="I137" s="101">
        <f>H137</f>
        <v>145000</v>
      </c>
      <c r="J137" s="101">
        <v>96400</v>
      </c>
    </row>
    <row r="138" spans="2:10" ht="15.75" customHeight="1" thickBot="1" x14ac:dyDescent="0.25">
      <c r="B138" s="48"/>
      <c r="C138" s="38"/>
      <c r="D138" s="92" t="s">
        <v>7</v>
      </c>
      <c r="E138" s="46">
        <v>244</v>
      </c>
      <c r="F138" s="36">
        <v>340</v>
      </c>
      <c r="G138" s="93"/>
      <c r="H138" s="158">
        <v>159400</v>
      </c>
      <c r="I138" s="101">
        <f>H138</f>
        <v>159400</v>
      </c>
      <c r="J138" s="101">
        <f>H138</f>
        <v>159400</v>
      </c>
    </row>
    <row r="139" spans="2:10" ht="15.75" thickBot="1" x14ac:dyDescent="0.25">
      <c r="B139" s="48"/>
      <c r="C139" s="38"/>
      <c r="D139" s="85" t="s">
        <v>48</v>
      </c>
      <c r="E139" s="46">
        <v>244</v>
      </c>
      <c r="F139" s="36">
        <v>340</v>
      </c>
      <c r="G139" s="49"/>
      <c r="H139" s="158">
        <v>36000</v>
      </c>
      <c r="I139" s="101">
        <f t="shared" si="10"/>
        <v>36000</v>
      </c>
      <c r="J139" s="101">
        <f t="shared" si="11"/>
        <v>36000</v>
      </c>
    </row>
    <row r="140" spans="2:10" ht="15.75" hidden="1" thickBot="1" x14ac:dyDescent="0.25">
      <c r="B140" s="48"/>
      <c r="C140" s="38"/>
      <c r="D140" s="38" t="s">
        <v>51</v>
      </c>
      <c r="E140" s="46">
        <v>244</v>
      </c>
      <c r="F140" s="36">
        <v>226</v>
      </c>
      <c r="G140" s="49"/>
      <c r="H140" s="158"/>
      <c r="I140" s="101">
        <f t="shared" si="10"/>
        <v>0</v>
      </c>
      <c r="J140" s="101">
        <f t="shared" si="11"/>
        <v>0</v>
      </c>
    </row>
    <row r="141" spans="2:10" ht="15.75" hidden="1" thickBot="1" x14ac:dyDescent="0.25">
      <c r="B141" s="48"/>
      <c r="C141" s="38"/>
      <c r="D141" s="38" t="s">
        <v>63</v>
      </c>
      <c r="E141" s="46">
        <v>244</v>
      </c>
      <c r="F141" s="36">
        <v>226</v>
      </c>
      <c r="G141" s="49"/>
      <c r="H141" s="158"/>
      <c r="I141" s="101">
        <f t="shared" si="10"/>
        <v>0</v>
      </c>
      <c r="J141" s="101">
        <f t="shared" si="11"/>
        <v>0</v>
      </c>
    </row>
    <row r="142" spans="2:10" ht="15" customHeight="1" thickBot="1" x14ac:dyDescent="0.25">
      <c r="B142" s="48"/>
      <c r="C142" s="38"/>
      <c r="D142" s="90" t="s">
        <v>160</v>
      </c>
      <c r="E142" s="46">
        <v>244</v>
      </c>
      <c r="F142" s="36">
        <v>340</v>
      </c>
      <c r="G142" s="49"/>
      <c r="H142" s="158">
        <v>8570.68</v>
      </c>
      <c r="I142" s="101">
        <v>0</v>
      </c>
      <c r="J142" s="101">
        <v>0</v>
      </c>
    </row>
    <row r="143" spans="2:10" ht="14.25" customHeight="1" thickBot="1" x14ac:dyDescent="0.25">
      <c r="B143" s="48"/>
      <c r="C143" s="38"/>
      <c r="D143" s="108" t="s">
        <v>195</v>
      </c>
      <c r="E143" s="46">
        <v>244</v>
      </c>
      <c r="F143" s="36">
        <v>340</v>
      </c>
      <c r="G143" s="49"/>
      <c r="H143" s="158">
        <v>290000</v>
      </c>
      <c r="I143" s="101">
        <f>H143</f>
        <v>290000</v>
      </c>
      <c r="J143" s="101">
        <f>H143</f>
        <v>290000</v>
      </c>
    </row>
    <row r="144" spans="2:10" ht="14.25" customHeight="1" thickBot="1" x14ac:dyDescent="0.25">
      <c r="B144" s="48"/>
      <c r="C144" s="38"/>
      <c r="D144" s="108" t="s">
        <v>190</v>
      </c>
      <c r="E144" s="46">
        <v>244</v>
      </c>
      <c r="F144" s="36">
        <v>340</v>
      </c>
      <c r="G144" s="49"/>
      <c r="H144" s="158">
        <v>7382.07</v>
      </c>
      <c r="I144" s="101">
        <v>0</v>
      </c>
      <c r="J144" s="101">
        <v>0</v>
      </c>
    </row>
    <row r="145" spans="2:10" ht="15.75" hidden="1" thickBot="1" x14ac:dyDescent="0.25">
      <c r="B145" s="48"/>
      <c r="C145" s="38"/>
      <c r="D145" s="85"/>
      <c r="E145" s="46">
        <v>244</v>
      </c>
      <c r="F145" s="36">
        <v>310</v>
      </c>
      <c r="G145" s="49"/>
      <c r="H145" s="158"/>
      <c r="I145" s="101"/>
      <c r="J145" s="101"/>
    </row>
    <row r="146" spans="2:10" ht="15.75" hidden="1" thickBot="1" x14ac:dyDescent="0.25">
      <c r="B146" s="48"/>
      <c r="C146" s="38"/>
      <c r="D146" s="85"/>
      <c r="E146" s="46">
        <v>244</v>
      </c>
      <c r="F146" s="36">
        <v>340</v>
      </c>
      <c r="G146" s="49"/>
      <c r="H146" s="158">
        <v>0</v>
      </c>
      <c r="I146" s="101">
        <f>H146</f>
        <v>0</v>
      </c>
      <c r="J146" s="101">
        <f>H146</f>
        <v>0</v>
      </c>
    </row>
    <row r="147" spans="2:10" ht="15.75" thickBot="1" x14ac:dyDescent="0.25">
      <c r="B147" s="48"/>
      <c r="C147" s="38"/>
      <c r="D147" s="85" t="s">
        <v>162</v>
      </c>
      <c r="E147" s="46">
        <v>244</v>
      </c>
      <c r="F147" s="36">
        <v>340</v>
      </c>
      <c r="G147" s="49"/>
      <c r="H147" s="158">
        <v>4000</v>
      </c>
      <c r="I147" s="101">
        <v>0</v>
      </c>
      <c r="J147" s="101">
        <v>0</v>
      </c>
    </row>
    <row r="148" spans="2:10" ht="15.75" thickBot="1" x14ac:dyDescent="0.25">
      <c r="B148" s="48"/>
      <c r="C148" s="38"/>
      <c r="D148" s="85" t="s">
        <v>34</v>
      </c>
      <c r="E148" s="46">
        <v>244</v>
      </c>
      <c r="F148" s="36">
        <v>340</v>
      </c>
      <c r="G148" s="49"/>
      <c r="H148" s="158">
        <v>0</v>
      </c>
      <c r="I148" s="101">
        <v>0</v>
      </c>
      <c r="J148" s="101">
        <v>0</v>
      </c>
    </row>
    <row r="149" spans="2:10" ht="15.75" thickBot="1" x14ac:dyDescent="0.25">
      <c r="B149" s="48"/>
      <c r="C149" s="38"/>
      <c r="D149" s="85" t="s">
        <v>35</v>
      </c>
      <c r="E149" s="46">
        <v>244</v>
      </c>
      <c r="F149" s="36">
        <v>340</v>
      </c>
      <c r="G149" s="49"/>
      <c r="H149" s="158">
        <v>196.5</v>
      </c>
      <c r="I149" s="101">
        <v>0</v>
      </c>
      <c r="J149" s="101">
        <v>0</v>
      </c>
    </row>
    <row r="150" spans="2:10" ht="15.75" thickBot="1" x14ac:dyDescent="0.25">
      <c r="B150" s="48"/>
      <c r="C150" s="38"/>
      <c r="D150" s="85" t="s">
        <v>51</v>
      </c>
      <c r="E150" s="46">
        <v>244</v>
      </c>
      <c r="F150" s="36">
        <v>340</v>
      </c>
      <c r="G150" s="49"/>
      <c r="H150" s="158">
        <v>200000</v>
      </c>
      <c r="I150" s="101">
        <f>H150</f>
        <v>200000</v>
      </c>
      <c r="J150" s="101">
        <f>H150</f>
        <v>200000</v>
      </c>
    </row>
    <row r="151" spans="2:10" ht="15.75" thickBot="1" x14ac:dyDescent="0.25">
      <c r="B151" s="48"/>
      <c r="C151" s="38"/>
      <c r="D151" s="85" t="s">
        <v>53</v>
      </c>
      <c r="E151" s="46">
        <v>244</v>
      </c>
      <c r="F151" s="36">
        <v>340</v>
      </c>
      <c r="G151" s="49"/>
      <c r="H151" s="158">
        <v>200000</v>
      </c>
      <c r="I151" s="101">
        <f t="shared" si="10"/>
        <v>200000</v>
      </c>
      <c r="J151" s="101">
        <f t="shared" si="11"/>
        <v>200000</v>
      </c>
    </row>
    <row r="152" spans="2:10" ht="13.5" customHeight="1" thickBot="1" x14ac:dyDescent="0.25">
      <c r="B152" s="48"/>
      <c r="C152" s="38"/>
      <c r="D152" s="85" t="s">
        <v>55</v>
      </c>
      <c r="E152" s="46">
        <v>244</v>
      </c>
      <c r="F152" s="36">
        <v>340</v>
      </c>
      <c r="G152" s="49"/>
      <c r="H152" s="158">
        <v>120000</v>
      </c>
      <c r="I152" s="101">
        <f>H152</f>
        <v>120000</v>
      </c>
      <c r="J152" s="101">
        <f>H152</f>
        <v>120000</v>
      </c>
    </row>
    <row r="153" spans="2:10" ht="3" hidden="1" customHeight="1" thickBot="1" x14ac:dyDescent="0.25">
      <c r="B153" s="48"/>
      <c r="C153" s="38"/>
      <c r="D153" s="85" t="s">
        <v>63</v>
      </c>
      <c r="E153" s="46">
        <v>244</v>
      </c>
      <c r="F153" s="36">
        <v>221</v>
      </c>
      <c r="G153" s="49"/>
      <c r="H153" s="158"/>
      <c r="I153" s="101">
        <f>H153</f>
        <v>0</v>
      </c>
      <c r="J153" s="101">
        <f>H153</f>
        <v>0</v>
      </c>
    </row>
    <row r="154" spans="2:10" ht="15.75" thickBot="1" x14ac:dyDescent="0.25">
      <c r="B154" s="48"/>
      <c r="C154" s="38"/>
      <c r="D154" s="85" t="s">
        <v>63</v>
      </c>
      <c r="E154" s="46">
        <v>244</v>
      </c>
      <c r="F154" s="36">
        <v>310</v>
      </c>
      <c r="G154" s="49"/>
      <c r="H154" s="158">
        <v>182056</v>
      </c>
      <c r="I154" s="101">
        <v>181956</v>
      </c>
      <c r="J154" s="101">
        <v>181856</v>
      </c>
    </row>
    <row r="155" spans="2:10" ht="15.75" thickBot="1" x14ac:dyDescent="0.25">
      <c r="B155" s="48"/>
      <c r="C155" s="38"/>
      <c r="D155" s="85" t="s">
        <v>65</v>
      </c>
      <c r="E155" s="46">
        <v>244</v>
      </c>
      <c r="F155" s="36">
        <v>225</v>
      </c>
      <c r="G155" s="49"/>
      <c r="H155" s="158">
        <v>80000</v>
      </c>
      <c r="I155" s="101">
        <f>H155</f>
        <v>80000</v>
      </c>
      <c r="J155" s="101">
        <f>H155</f>
        <v>80000</v>
      </c>
    </row>
    <row r="156" spans="2:10" ht="15.75" thickBot="1" x14ac:dyDescent="0.25">
      <c r="B156" s="48"/>
      <c r="C156" s="38"/>
      <c r="D156" s="85" t="s">
        <v>69</v>
      </c>
      <c r="E156" s="46">
        <v>244</v>
      </c>
      <c r="F156" s="36">
        <v>310</v>
      </c>
      <c r="G156" s="49"/>
      <c r="H156" s="158">
        <v>145000</v>
      </c>
      <c r="I156" s="101">
        <f t="shared" si="10"/>
        <v>145000</v>
      </c>
      <c r="J156" s="101">
        <f t="shared" si="11"/>
        <v>145000</v>
      </c>
    </row>
    <row r="157" spans="2:10" ht="15.75" thickBot="1" x14ac:dyDescent="0.25">
      <c r="B157" s="48"/>
      <c r="C157" s="38"/>
      <c r="D157" s="92" t="s">
        <v>69</v>
      </c>
      <c r="E157" s="46">
        <v>244</v>
      </c>
      <c r="F157" s="36">
        <v>340</v>
      </c>
      <c r="G157" s="93"/>
      <c r="H157" s="158">
        <v>20000</v>
      </c>
      <c r="I157" s="101">
        <f t="shared" ref="I157" si="14">H157</f>
        <v>20000</v>
      </c>
      <c r="J157" s="101">
        <f t="shared" ref="J157" si="15">H157</f>
        <v>20000</v>
      </c>
    </row>
    <row r="158" spans="2:10" ht="13.5" thickBot="1" x14ac:dyDescent="0.25">
      <c r="B158" s="48"/>
      <c r="C158" s="38"/>
      <c r="D158" s="38"/>
      <c r="E158" s="46"/>
      <c r="F158" s="36"/>
      <c r="G158" s="49"/>
      <c r="H158" s="84"/>
      <c r="I158" s="42"/>
      <c r="J158" s="42"/>
    </row>
    <row r="159" spans="2:10" ht="13.5" hidden="1" thickBot="1" x14ac:dyDescent="0.25">
      <c r="B159" s="48"/>
      <c r="C159" s="38"/>
      <c r="D159" s="38" t="s">
        <v>57</v>
      </c>
      <c r="E159" s="46">
        <v>244</v>
      </c>
      <c r="F159" s="36">
        <v>346</v>
      </c>
      <c r="G159" s="49"/>
      <c r="H159" s="42"/>
      <c r="I159" s="42"/>
      <c r="J159" s="42"/>
    </row>
    <row r="160" spans="2:10" ht="13.5" hidden="1" thickBot="1" x14ac:dyDescent="0.25">
      <c r="B160" s="48" t="s">
        <v>17</v>
      </c>
      <c r="C160" s="38"/>
      <c r="D160" s="38" t="s">
        <v>7</v>
      </c>
      <c r="E160" s="46">
        <v>244</v>
      </c>
      <c r="F160" s="36">
        <v>343</v>
      </c>
      <c r="G160" s="49"/>
      <c r="H160" s="42"/>
      <c r="I160" s="42"/>
      <c r="J160" s="42"/>
    </row>
    <row r="161" spans="2:10" ht="13.5" hidden="1" thickBot="1" x14ac:dyDescent="0.25">
      <c r="B161" s="48"/>
      <c r="C161" s="38"/>
      <c r="D161" s="38" t="s">
        <v>0</v>
      </c>
      <c r="E161" s="46">
        <v>244</v>
      </c>
      <c r="F161" s="36">
        <v>345</v>
      </c>
      <c r="G161" s="49"/>
      <c r="H161" s="42"/>
      <c r="I161" s="42"/>
      <c r="J161" s="42"/>
    </row>
    <row r="162" spans="2:10" ht="13.5" thickBot="1" x14ac:dyDescent="0.25">
      <c r="B162" s="48"/>
      <c r="C162" s="38"/>
      <c r="D162" s="38"/>
      <c r="E162" s="46"/>
      <c r="F162" s="36"/>
      <c r="G162" s="49"/>
      <c r="H162" s="84"/>
      <c r="I162" s="84"/>
      <c r="J162" s="84"/>
    </row>
    <row r="163" spans="2:10" ht="13.5" thickBot="1" x14ac:dyDescent="0.25">
      <c r="B163" s="48"/>
      <c r="C163" s="38"/>
      <c r="D163" s="85"/>
      <c r="E163" s="46"/>
      <c r="F163" s="36"/>
      <c r="G163" s="49"/>
      <c r="H163" s="84"/>
      <c r="I163" s="84"/>
      <c r="J163" s="84"/>
    </row>
    <row r="164" spans="2:10" ht="13.5" thickBot="1" x14ac:dyDescent="0.25">
      <c r="B164" s="48"/>
      <c r="C164" s="38"/>
      <c r="D164" s="38"/>
      <c r="E164" s="46"/>
      <c r="F164" s="36"/>
      <c r="G164" s="49"/>
      <c r="H164" s="84"/>
      <c r="I164" s="84"/>
      <c r="J164" s="84"/>
    </row>
    <row r="165" spans="2:10" ht="13.5" thickBot="1" x14ac:dyDescent="0.25">
      <c r="B165" s="48"/>
      <c r="C165" s="38"/>
      <c r="D165" s="85"/>
      <c r="E165" s="46"/>
      <c r="F165" s="36"/>
      <c r="G165" s="49"/>
      <c r="H165" s="42"/>
      <c r="I165" s="42"/>
      <c r="J165" s="42"/>
    </row>
    <row r="166" spans="2:10" ht="13.5" hidden="1" thickBot="1" x14ac:dyDescent="0.25">
      <c r="B166" s="48"/>
      <c r="C166" s="38"/>
      <c r="D166" s="38" t="s">
        <v>0</v>
      </c>
      <c r="E166" s="46">
        <v>244</v>
      </c>
      <c r="F166" s="36">
        <v>346</v>
      </c>
      <c r="G166" s="49"/>
      <c r="H166" s="42"/>
      <c r="I166" s="42">
        <f t="shared" si="10"/>
        <v>0</v>
      </c>
      <c r="J166" s="42">
        <f t="shared" si="11"/>
        <v>0</v>
      </c>
    </row>
    <row r="167" spans="2:10" ht="13.5" hidden="1" thickBot="1" x14ac:dyDescent="0.25">
      <c r="B167" s="48"/>
      <c r="C167" s="38"/>
      <c r="D167" s="38" t="s">
        <v>96</v>
      </c>
      <c r="E167" s="46">
        <v>244</v>
      </c>
      <c r="F167" s="36">
        <v>346</v>
      </c>
      <c r="G167" s="49"/>
      <c r="H167" s="42"/>
      <c r="I167" s="42">
        <f t="shared" si="10"/>
        <v>0</v>
      </c>
      <c r="J167" s="42">
        <f t="shared" si="11"/>
        <v>0</v>
      </c>
    </row>
    <row r="168" spans="2:10" ht="13.5" thickBot="1" x14ac:dyDescent="0.25">
      <c r="B168" s="48"/>
      <c r="C168" s="38"/>
      <c r="D168" s="38"/>
      <c r="E168" s="46"/>
      <c r="F168" s="36"/>
      <c r="G168" s="38"/>
      <c r="H168" s="42"/>
      <c r="I168" s="42"/>
      <c r="J168" s="42"/>
    </row>
    <row r="169" spans="2:10" ht="26.25" thickBot="1" x14ac:dyDescent="0.25">
      <c r="B169" s="37" t="s">
        <v>97</v>
      </c>
      <c r="C169" s="34">
        <v>2550</v>
      </c>
      <c r="D169" s="38"/>
      <c r="E169" s="46">
        <v>400</v>
      </c>
      <c r="F169" s="36"/>
      <c r="G169" s="38"/>
      <c r="H169" s="42"/>
      <c r="I169" s="42"/>
      <c r="J169" s="42"/>
    </row>
    <row r="170" spans="2:10" ht="13.5" thickBot="1" x14ac:dyDescent="0.25">
      <c r="B170" s="37" t="s">
        <v>5</v>
      </c>
      <c r="C170" s="38"/>
      <c r="D170" s="38"/>
      <c r="E170" s="46"/>
      <c r="F170" s="36"/>
      <c r="G170" s="38"/>
      <c r="H170" s="42"/>
      <c r="I170" s="42"/>
      <c r="J170" s="42"/>
    </row>
    <row r="171" spans="2:10" ht="26.25" thickBot="1" x14ac:dyDescent="0.25">
      <c r="B171" s="37" t="s">
        <v>98</v>
      </c>
      <c r="C171" s="34">
        <v>2551</v>
      </c>
      <c r="D171" s="38"/>
      <c r="E171" s="46">
        <v>406</v>
      </c>
      <c r="F171" s="36"/>
      <c r="G171" s="38"/>
      <c r="H171" s="42"/>
      <c r="I171" s="42"/>
      <c r="J171" s="42"/>
    </row>
    <row r="172" spans="2:10" ht="39" thickBot="1" x14ac:dyDescent="0.25">
      <c r="B172" s="37" t="s">
        <v>99</v>
      </c>
      <c r="C172" s="34">
        <v>2552</v>
      </c>
      <c r="D172" s="38"/>
      <c r="E172" s="46">
        <v>407</v>
      </c>
      <c r="F172" s="36"/>
      <c r="G172" s="38"/>
      <c r="H172" s="42"/>
      <c r="I172" s="42"/>
      <c r="J172" s="42"/>
    </row>
    <row r="173" spans="2:10" ht="13.5" thickBot="1" x14ac:dyDescent="0.25">
      <c r="B173" s="41" t="s">
        <v>100</v>
      </c>
      <c r="C173" s="34">
        <v>3000</v>
      </c>
      <c r="D173" s="38"/>
      <c r="E173" s="46">
        <v>100</v>
      </c>
      <c r="F173" s="36"/>
      <c r="G173" s="38"/>
      <c r="H173" s="42"/>
      <c r="I173" s="42"/>
      <c r="J173" s="42"/>
    </row>
    <row r="174" spans="2:10" ht="13.5" thickBot="1" x14ac:dyDescent="0.25">
      <c r="B174" s="37" t="s">
        <v>5</v>
      </c>
      <c r="C174" s="38"/>
      <c r="D174" s="38"/>
      <c r="E174" s="46"/>
      <c r="F174" s="36"/>
      <c r="G174" s="38"/>
      <c r="H174" s="42"/>
      <c r="I174" s="42"/>
      <c r="J174" s="42"/>
    </row>
    <row r="175" spans="2:10" ht="13.5" thickBot="1" x14ac:dyDescent="0.25">
      <c r="B175" s="41" t="s">
        <v>101</v>
      </c>
      <c r="C175" s="34">
        <v>3010</v>
      </c>
      <c r="D175" s="38"/>
      <c r="E175" s="46"/>
      <c r="F175" s="36"/>
      <c r="G175" s="38"/>
      <c r="H175" s="42"/>
      <c r="I175" s="42"/>
      <c r="J175" s="42"/>
    </row>
    <row r="176" spans="2:10" ht="13.5" thickBot="1" x14ac:dyDescent="0.25">
      <c r="B176" s="41" t="s">
        <v>102</v>
      </c>
      <c r="C176" s="34">
        <v>3020</v>
      </c>
      <c r="D176" s="38"/>
      <c r="E176" s="46"/>
      <c r="F176" s="36"/>
      <c r="G176" s="38"/>
      <c r="H176" s="42"/>
      <c r="I176" s="42"/>
      <c r="J176" s="42"/>
    </row>
    <row r="177" spans="2:10" ht="13.5" thickBot="1" x14ac:dyDescent="0.25">
      <c r="B177" s="41" t="s">
        <v>103</v>
      </c>
      <c r="C177" s="34">
        <v>3030</v>
      </c>
      <c r="D177" s="38"/>
      <c r="E177" s="46"/>
      <c r="F177" s="36"/>
      <c r="G177" s="38"/>
      <c r="H177" s="42"/>
      <c r="I177" s="42"/>
      <c r="J177" s="42"/>
    </row>
    <row r="178" spans="2:10" ht="13.5" thickBot="1" x14ac:dyDescent="0.25">
      <c r="B178" s="41" t="s">
        <v>104</v>
      </c>
      <c r="C178" s="34">
        <v>4000</v>
      </c>
      <c r="D178" s="38"/>
      <c r="E178" s="46" t="s">
        <v>79</v>
      </c>
      <c r="F178" s="36"/>
      <c r="G178" s="38"/>
      <c r="H178" s="42"/>
      <c r="I178" s="42"/>
      <c r="J178" s="42"/>
    </row>
    <row r="179" spans="2:10" ht="13.5" thickBot="1" x14ac:dyDescent="0.25">
      <c r="B179" s="37" t="s">
        <v>74</v>
      </c>
      <c r="C179" s="38"/>
      <c r="D179" s="38"/>
      <c r="E179" s="46"/>
      <c r="F179" s="36"/>
      <c r="G179" s="38"/>
      <c r="H179" s="42"/>
      <c r="I179" s="42"/>
      <c r="J179" s="42"/>
    </row>
    <row r="180" spans="2:10" ht="13.5" thickBot="1" x14ac:dyDescent="0.25">
      <c r="B180" s="37" t="s">
        <v>105</v>
      </c>
      <c r="C180" s="34">
        <v>4010</v>
      </c>
      <c r="D180" s="38"/>
      <c r="E180" s="46">
        <v>610</v>
      </c>
      <c r="F180" s="36"/>
      <c r="G180" s="38"/>
      <c r="H180" s="42"/>
      <c r="I180" s="42"/>
      <c r="J180" s="42"/>
    </row>
    <row r="181" spans="2:10" x14ac:dyDescent="0.2">
      <c r="B181" s="62"/>
      <c r="C181" s="63"/>
      <c r="D181" s="62"/>
      <c r="E181" s="62"/>
      <c r="F181" s="63"/>
      <c r="G181" s="62"/>
      <c r="H181" s="64"/>
      <c r="I181" s="64"/>
      <c r="J181" s="64"/>
    </row>
    <row r="182" spans="2:10" x14ac:dyDescent="0.2">
      <c r="B182" s="62"/>
      <c r="C182" s="63"/>
      <c r="D182" s="62"/>
      <c r="E182" s="62"/>
      <c r="F182" s="63"/>
      <c r="G182" s="62"/>
      <c r="H182" s="64"/>
      <c r="I182" s="64"/>
      <c r="J182" s="64"/>
    </row>
    <row r="183" spans="2:10" x14ac:dyDescent="0.2">
      <c r="B183" s="62"/>
      <c r="C183" s="63"/>
      <c r="D183" s="62"/>
      <c r="E183" s="62"/>
      <c r="F183" s="63"/>
      <c r="G183" s="62"/>
      <c r="H183" s="64"/>
      <c r="I183" s="64"/>
      <c r="J183" s="64"/>
    </row>
    <row r="184" spans="2:10" x14ac:dyDescent="0.2">
      <c r="B184" s="62"/>
      <c r="C184" s="63"/>
      <c r="D184" s="62"/>
      <c r="E184" s="62"/>
      <c r="F184" s="63"/>
      <c r="G184" s="62"/>
      <c r="H184" s="64"/>
      <c r="I184" s="64"/>
      <c r="J184" s="64"/>
    </row>
    <row r="185" spans="2:10" x14ac:dyDescent="0.2">
      <c r="B185" s="62"/>
      <c r="C185" s="63"/>
      <c r="D185" s="62"/>
      <c r="E185" s="62"/>
      <c r="F185" s="63"/>
      <c r="G185" s="62"/>
      <c r="H185" s="64"/>
      <c r="I185" s="64"/>
      <c r="J185" s="64"/>
    </row>
    <row r="186" spans="2:10" x14ac:dyDescent="0.2">
      <c r="B186" s="65"/>
      <c r="C186" s="65"/>
      <c r="D186" s="65"/>
      <c r="E186" s="65"/>
      <c r="F186" s="66"/>
      <c r="G186" s="65"/>
      <c r="H186" s="65"/>
      <c r="I186" s="65"/>
      <c r="J186" s="65"/>
    </row>
    <row r="187" spans="2:10" x14ac:dyDescent="0.2">
      <c r="B187" s="65"/>
      <c r="C187" s="65"/>
      <c r="D187" s="65"/>
      <c r="E187" s="65"/>
      <c r="F187" s="66"/>
      <c r="G187" s="65"/>
      <c r="H187" s="65"/>
      <c r="I187" s="65"/>
      <c r="J187" s="65"/>
    </row>
    <row r="188" spans="2:10" x14ac:dyDescent="0.2">
      <c r="B188" s="65"/>
      <c r="C188" s="65"/>
      <c r="D188" s="65"/>
      <c r="E188" s="65"/>
      <c r="F188" s="66"/>
      <c r="G188" s="65"/>
      <c r="H188" s="65"/>
      <c r="I188" s="65"/>
      <c r="J188" s="65"/>
    </row>
    <row r="189" spans="2:10" x14ac:dyDescent="0.2">
      <c r="B189" s="65"/>
      <c r="C189" s="65"/>
      <c r="D189" s="65"/>
      <c r="E189" s="65"/>
      <c r="F189" s="66"/>
      <c r="G189" s="65"/>
      <c r="H189" s="65"/>
      <c r="I189" s="65"/>
      <c r="J189" s="65"/>
    </row>
    <row r="190" spans="2:10" x14ac:dyDescent="0.2">
      <c r="B190" s="26"/>
    </row>
    <row r="191" spans="2:10" ht="15.75" customHeight="1" x14ac:dyDescent="0.2">
      <c r="B191" s="26"/>
    </row>
    <row r="192" spans="2:10" ht="39" customHeight="1" x14ac:dyDescent="0.2">
      <c r="B192" s="125"/>
      <c r="C192" s="125"/>
      <c r="D192" s="125"/>
      <c r="E192" s="125"/>
      <c r="F192" s="125"/>
      <c r="G192" s="125"/>
      <c r="H192" s="125"/>
      <c r="I192" s="125"/>
      <c r="J192" s="125"/>
    </row>
    <row r="193" spans="2:10" ht="15.75" customHeight="1" x14ac:dyDescent="0.2">
      <c r="B193" s="26"/>
    </row>
    <row r="194" spans="2:10" ht="15.75" customHeight="1" x14ac:dyDescent="0.2">
      <c r="B194" s="111"/>
      <c r="C194" s="111"/>
      <c r="D194" s="111"/>
      <c r="E194" s="111"/>
      <c r="F194" s="111"/>
      <c r="G194" s="111"/>
      <c r="H194" s="111"/>
      <c r="I194" s="111"/>
      <c r="J194" s="111"/>
    </row>
    <row r="195" spans="2:10" ht="34.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</row>
    <row r="196" spans="2:10" ht="20.25" customHeight="1" x14ac:dyDescent="0.2">
      <c r="B196" s="111"/>
      <c r="C196" s="111"/>
      <c r="D196" s="111"/>
      <c r="E196" s="111"/>
      <c r="F196" s="111"/>
      <c r="G196" s="111"/>
      <c r="H196" s="111"/>
      <c r="I196" s="111"/>
      <c r="J196" s="111"/>
    </row>
    <row r="197" spans="2:10" ht="51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</row>
    <row r="198" spans="2:10" ht="36.7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</row>
    <row r="199" spans="2:10" ht="15.75" customHeight="1" x14ac:dyDescent="0.2">
      <c r="B199" s="111"/>
      <c r="C199" s="111"/>
      <c r="D199" s="111"/>
      <c r="E199" s="111"/>
      <c r="F199" s="111"/>
      <c r="G199" s="111"/>
      <c r="H199" s="111"/>
      <c r="I199" s="111"/>
      <c r="J199" s="111"/>
    </row>
    <row r="200" spans="2:10" ht="21" customHeight="1" x14ac:dyDescent="0.2">
      <c r="B200" s="111"/>
      <c r="C200" s="111"/>
      <c r="D200" s="111"/>
      <c r="E200" s="111"/>
      <c r="F200" s="111"/>
      <c r="G200" s="111"/>
      <c r="H200" s="111"/>
      <c r="I200" s="111"/>
      <c r="J200" s="111"/>
    </row>
    <row r="201" spans="2:10" ht="74.2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</row>
    <row r="202" spans="2:10" ht="42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</row>
    <row r="203" spans="2:10" ht="69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</row>
    <row r="204" spans="2:10" ht="21.75" customHeight="1" x14ac:dyDescent="0.2">
      <c r="B204" s="111"/>
      <c r="C204" s="111"/>
      <c r="D204" s="111"/>
      <c r="E204" s="111"/>
      <c r="F204" s="111"/>
      <c r="G204" s="111"/>
      <c r="H204" s="111"/>
      <c r="I204" s="111"/>
      <c r="J204" s="111"/>
    </row>
    <row r="205" spans="2:10" ht="34.5" customHeight="1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</row>
    <row r="208" spans="2:10" x14ac:dyDescent="0.2">
      <c r="B208" s="62"/>
      <c r="C208" s="63"/>
      <c r="D208" s="62"/>
      <c r="E208" s="67"/>
      <c r="F208" s="67"/>
      <c r="G208" s="64"/>
      <c r="H208" s="64"/>
      <c r="I208" s="64"/>
    </row>
    <row r="209" spans="2:9" x14ac:dyDescent="0.2">
      <c r="B209" s="62"/>
      <c r="C209" s="63"/>
      <c r="D209" s="62"/>
      <c r="E209" s="67"/>
      <c r="F209" s="67"/>
      <c r="G209" s="67"/>
      <c r="H209" s="67"/>
      <c r="I209" s="67"/>
    </row>
    <row r="210" spans="2:9" ht="15" customHeight="1" x14ac:dyDescent="0.2">
      <c r="B210" s="62"/>
      <c r="C210" s="63"/>
      <c r="D210" s="62"/>
      <c r="E210" s="67"/>
      <c r="F210" s="67"/>
      <c r="G210" s="67"/>
      <c r="H210" s="67"/>
      <c r="I210" s="67"/>
    </row>
  </sheetData>
  <mergeCells count="72">
    <mergeCell ref="C3:C7"/>
    <mergeCell ref="D3:D7"/>
    <mergeCell ref="E3:E7"/>
    <mergeCell ref="F3:F7"/>
    <mergeCell ref="C22:C23"/>
    <mergeCell ref="D22:D23"/>
    <mergeCell ref="E22:E23"/>
    <mergeCell ref="F22:F23"/>
    <mergeCell ref="G3:G7"/>
    <mergeCell ref="H3:J3"/>
    <mergeCell ref="H4:J4"/>
    <mergeCell ref="H5:J5"/>
    <mergeCell ref="H22:H23"/>
    <mergeCell ref="I22:I23"/>
    <mergeCell ref="J22:J23"/>
    <mergeCell ref="G22:G23"/>
    <mergeCell ref="G69:G70"/>
    <mergeCell ref="H69:H70"/>
    <mergeCell ref="I69:I70"/>
    <mergeCell ref="J69:J70"/>
    <mergeCell ref="C69:C70"/>
    <mergeCell ref="D69:D70"/>
    <mergeCell ref="H82:H83"/>
    <mergeCell ref="I82:I83"/>
    <mergeCell ref="J82:J83"/>
    <mergeCell ref="B82:B83"/>
    <mergeCell ref="C82:C83"/>
    <mergeCell ref="D82:D83"/>
    <mergeCell ref="E82:E83"/>
    <mergeCell ref="F82:F83"/>
    <mergeCell ref="F114:F115"/>
    <mergeCell ref="C114:C115"/>
    <mergeCell ref="D114:D115"/>
    <mergeCell ref="E114:E115"/>
    <mergeCell ref="G82:G83"/>
    <mergeCell ref="B1:J1"/>
    <mergeCell ref="B192:J192"/>
    <mergeCell ref="E88:E89"/>
    <mergeCell ref="F88:F89"/>
    <mergeCell ref="I114:I115"/>
    <mergeCell ref="J114:J115"/>
    <mergeCell ref="B114:B115"/>
    <mergeCell ref="G114:G115"/>
    <mergeCell ref="H114:H115"/>
    <mergeCell ref="J88:J89"/>
    <mergeCell ref="B88:B89"/>
    <mergeCell ref="C88:C89"/>
    <mergeCell ref="D88:D89"/>
    <mergeCell ref="G88:G89"/>
    <mergeCell ref="H88:H89"/>
    <mergeCell ref="I88:I89"/>
    <mergeCell ref="B194:J194"/>
    <mergeCell ref="B195:J195"/>
    <mergeCell ref="B196:J196"/>
    <mergeCell ref="G121:G122"/>
    <mergeCell ref="H121:H122"/>
    <mergeCell ref="I121:I122"/>
    <mergeCell ref="J121:J122"/>
    <mergeCell ref="E121:E122"/>
    <mergeCell ref="F121:F122"/>
    <mergeCell ref="B121:B122"/>
    <mergeCell ref="C121:C122"/>
    <mergeCell ref="D121:D122"/>
    <mergeCell ref="B197:J197"/>
    <mergeCell ref="B204:J204"/>
    <mergeCell ref="B205:J205"/>
    <mergeCell ref="B198:J198"/>
    <mergeCell ref="B199:J199"/>
    <mergeCell ref="B200:J200"/>
    <mergeCell ref="B201:J201"/>
    <mergeCell ref="B202:J202"/>
    <mergeCell ref="B203:J203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20" location="P935" display="P935"/>
    <hyperlink ref="B64" location="P936" display="P936"/>
    <hyperlink ref="B118" location="P937" display="P937"/>
    <hyperlink ref="B173" location="P938" display="P938"/>
    <hyperlink ref="B175" location="P938" display="P938"/>
    <hyperlink ref="B176" location="P938" display="P938"/>
    <hyperlink ref="B177" location="P938" display="P938"/>
    <hyperlink ref="B178" location="P939" display="P939"/>
  </hyperlinks>
  <pageMargins left="0.70866141732283472" right="0.70866141732283472" top="0.74803149606299213" bottom="0.2" header="0.31496062992125984" footer="0.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A26" sqref="A26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6"/>
      <c r="B1" s="1" t="s">
        <v>11</v>
      </c>
    </row>
    <row r="2" spans="1:2" x14ac:dyDescent="0.25">
      <c r="A2" s="16"/>
      <c r="B2" s="1" t="s">
        <v>12</v>
      </c>
    </row>
    <row r="3" spans="1:2" x14ac:dyDescent="0.25">
      <c r="A3" s="16"/>
      <c r="B3" s="1" t="s">
        <v>164</v>
      </c>
    </row>
    <row r="4" spans="1:2" ht="15.75" x14ac:dyDescent="0.25">
      <c r="A4" s="6"/>
    </row>
    <row r="5" spans="1:2" x14ac:dyDescent="0.25">
      <c r="A5" s="2" t="s">
        <v>13</v>
      </c>
    </row>
    <row r="6" spans="1:2" ht="15.75" x14ac:dyDescent="0.25">
      <c r="A6" s="1"/>
      <c r="B6" s="1" t="s">
        <v>14</v>
      </c>
    </row>
    <row r="7" spans="1:2" ht="15.75" x14ac:dyDescent="0.25">
      <c r="A7" s="6"/>
      <c r="B7" s="6" t="s">
        <v>165</v>
      </c>
    </row>
    <row r="8" spans="1:2" ht="15.75" x14ac:dyDescent="0.25">
      <c r="A8" s="3"/>
      <c r="B8" s="3" t="s">
        <v>166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150</v>
      </c>
    </row>
    <row r="11" spans="1:2" ht="15.75" x14ac:dyDescent="0.25">
      <c r="A11" s="6"/>
      <c r="B11" s="13" t="s">
        <v>149</v>
      </c>
    </row>
    <row r="12" spans="1:2" ht="16.5" customHeight="1" x14ac:dyDescent="0.25">
      <c r="A12" s="6"/>
      <c r="B12" s="16"/>
    </row>
    <row r="13" spans="1:2" ht="15.75" customHeight="1" x14ac:dyDescent="0.25">
      <c r="A13" s="6"/>
      <c r="B13" s="23" t="s">
        <v>184</v>
      </c>
    </row>
    <row r="14" spans="1:2" ht="15.75" customHeight="1" x14ac:dyDescent="0.25">
      <c r="A14" s="6"/>
      <c r="B14" s="16"/>
    </row>
    <row r="15" spans="1:2" ht="15.75" customHeight="1" x14ac:dyDescent="0.25">
      <c r="A15" s="7" t="s">
        <v>15</v>
      </c>
      <c r="B15" s="16"/>
    </row>
    <row r="16" spans="1:2" ht="15.75" customHeight="1" x14ac:dyDescent="0.25">
      <c r="A16" s="7" t="s">
        <v>167</v>
      </c>
      <c r="B16" s="16"/>
    </row>
    <row r="17" spans="1:2" ht="15.75" customHeight="1" x14ac:dyDescent="0.25">
      <c r="A17" s="24" t="s">
        <v>186</v>
      </c>
      <c r="B17" s="16"/>
    </row>
    <row r="18" spans="1:2" ht="15.75" thickBot="1" x14ac:dyDescent="0.3">
      <c r="A18" s="16"/>
      <c r="B18" s="16"/>
    </row>
    <row r="19" spans="1:2" ht="16.5" thickBot="1" x14ac:dyDescent="0.3">
      <c r="A19" s="10" t="s">
        <v>151</v>
      </c>
      <c r="B19" s="19" t="s">
        <v>16</v>
      </c>
    </row>
    <row r="20" spans="1:2" ht="18.75" x14ac:dyDescent="0.3">
      <c r="A20" s="14" t="s">
        <v>152</v>
      </c>
      <c r="B20" s="8"/>
    </row>
    <row r="21" spans="1:2" ht="15.75" thickBot="1" x14ac:dyDescent="0.3">
      <c r="A21" s="22" t="s">
        <v>155</v>
      </c>
      <c r="B21" s="17">
        <v>6910011559</v>
      </c>
    </row>
    <row r="22" spans="1:2" ht="15.75" x14ac:dyDescent="0.25">
      <c r="A22" s="5" t="s">
        <v>174</v>
      </c>
      <c r="B22" s="8" t="s">
        <v>17</v>
      </c>
    </row>
    <row r="23" spans="1:2" ht="15.75" thickBot="1" x14ac:dyDescent="0.3">
      <c r="A23" s="11" t="s">
        <v>168</v>
      </c>
      <c r="B23" s="17">
        <v>692601001</v>
      </c>
    </row>
    <row r="24" spans="1:2" ht="15.75" x14ac:dyDescent="0.25">
      <c r="A24" s="15" t="s">
        <v>170</v>
      </c>
      <c r="B24" s="8"/>
    </row>
    <row r="25" spans="1:2" ht="15.75" thickBot="1" x14ac:dyDescent="0.3">
      <c r="A25" s="11" t="s">
        <v>185</v>
      </c>
      <c r="B25" s="18">
        <v>383</v>
      </c>
    </row>
    <row r="26" spans="1:2" ht="14.25" customHeight="1" x14ac:dyDescent="0.25">
      <c r="A26" s="12" t="s">
        <v>163</v>
      </c>
      <c r="B26" s="9"/>
    </row>
    <row r="27" spans="1:2" ht="29.25" customHeight="1" thickBot="1" x14ac:dyDescent="0.3">
      <c r="A27" s="21" t="s">
        <v>154</v>
      </c>
      <c r="B27" s="20"/>
    </row>
    <row r="28" spans="1:2" x14ac:dyDescent="0.25">
      <c r="A28" s="153" t="s">
        <v>153</v>
      </c>
      <c r="B28" s="153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29" sqref="G29"/>
    </sheetView>
  </sheetViews>
  <sheetFormatPr defaultRowHeight="12.75" x14ac:dyDescent="0.2"/>
  <cols>
    <col min="1" max="1" width="8.140625" style="25" customWidth="1"/>
    <col min="2" max="2" width="48.5703125" style="25" customWidth="1"/>
    <col min="3" max="3" width="11.140625" style="25" customWidth="1"/>
    <col min="4" max="4" width="15.140625" style="25" customWidth="1"/>
    <col min="5" max="5" width="13.85546875" style="25" customWidth="1"/>
    <col min="6" max="6" width="15.28515625" style="25" customWidth="1"/>
    <col min="7" max="7" width="14.85546875" style="25" customWidth="1"/>
    <col min="8" max="16384" width="9.140625" style="25"/>
  </cols>
  <sheetData>
    <row r="1" spans="1:7" x14ac:dyDescent="0.2">
      <c r="A1" s="155" t="s">
        <v>108</v>
      </c>
      <c r="B1" s="155"/>
      <c r="C1" s="155"/>
      <c r="D1" s="155"/>
      <c r="E1" s="155"/>
      <c r="F1" s="155"/>
      <c r="G1" s="155"/>
    </row>
    <row r="2" spans="1:7" x14ac:dyDescent="0.2">
      <c r="A2" s="156" t="s">
        <v>169</v>
      </c>
      <c r="B2" s="156"/>
      <c r="C2" s="156"/>
      <c r="D2" s="156"/>
      <c r="E2" s="156"/>
      <c r="F2" s="156"/>
      <c r="G2" s="156"/>
    </row>
    <row r="3" spans="1:7" x14ac:dyDescent="0.2">
      <c r="A3" s="155" t="s">
        <v>194</v>
      </c>
      <c r="B3" s="155"/>
      <c r="C3" s="155"/>
      <c r="D3" s="155"/>
      <c r="E3" s="155"/>
      <c r="F3" s="155"/>
      <c r="G3" s="155"/>
    </row>
    <row r="4" spans="1:7" ht="13.5" thickBot="1" x14ac:dyDescent="0.25">
      <c r="A4" s="26"/>
    </row>
    <row r="5" spans="1:7" x14ac:dyDescent="0.2">
      <c r="A5" s="27" t="s">
        <v>109</v>
      </c>
      <c r="B5" s="69"/>
      <c r="C5" s="69" t="s">
        <v>111</v>
      </c>
      <c r="D5" s="69" t="s">
        <v>113</v>
      </c>
      <c r="E5" s="137" t="s">
        <v>116</v>
      </c>
      <c r="F5" s="138"/>
      <c r="G5" s="132"/>
    </row>
    <row r="6" spans="1:7" ht="18.75" customHeight="1" x14ac:dyDescent="0.2">
      <c r="A6" s="28" t="s">
        <v>110</v>
      </c>
      <c r="B6" s="30"/>
      <c r="C6" s="30" t="s">
        <v>112</v>
      </c>
      <c r="D6" s="30" t="s">
        <v>114</v>
      </c>
      <c r="E6" s="139"/>
      <c r="F6" s="140"/>
      <c r="G6" s="141"/>
    </row>
    <row r="7" spans="1:7" ht="17.25" customHeight="1" thickBot="1" x14ac:dyDescent="0.25">
      <c r="A7" s="29"/>
      <c r="B7" s="30" t="s">
        <v>19</v>
      </c>
      <c r="C7" s="70"/>
      <c r="D7" s="30" t="s">
        <v>115</v>
      </c>
      <c r="E7" s="142"/>
      <c r="F7" s="143"/>
      <c r="G7" s="144"/>
    </row>
    <row r="8" spans="1:7" x14ac:dyDescent="0.2">
      <c r="A8" s="29"/>
      <c r="B8" s="30" t="s">
        <v>20</v>
      </c>
      <c r="C8" s="70"/>
      <c r="D8" s="70"/>
      <c r="E8" s="30" t="s">
        <v>171</v>
      </c>
      <c r="F8" s="30" t="s">
        <v>175</v>
      </c>
      <c r="G8" s="30" t="s">
        <v>189</v>
      </c>
    </row>
    <row r="9" spans="1:7" ht="64.5" customHeight="1" thickBot="1" x14ac:dyDescent="0.25">
      <c r="A9" s="71"/>
      <c r="B9" s="72"/>
      <c r="C9" s="72"/>
      <c r="D9" s="72"/>
      <c r="E9" s="34" t="s">
        <v>117</v>
      </c>
      <c r="F9" s="34" t="s">
        <v>118</v>
      </c>
      <c r="G9" s="34" t="s">
        <v>119</v>
      </c>
    </row>
    <row r="10" spans="1:7" ht="13.5" thickBot="1" x14ac:dyDescent="0.25">
      <c r="A10" s="33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</row>
    <row r="11" spans="1:7" ht="34.5" customHeight="1" thickBot="1" x14ac:dyDescent="0.25">
      <c r="A11" s="33" t="s">
        <v>120</v>
      </c>
      <c r="B11" s="73" t="s">
        <v>121</v>
      </c>
      <c r="C11" s="30">
        <v>26000</v>
      </c>
      <c r="D11" s="30" t="s">
        <v>79</v>
      </c>
      <c r="E11" s="74">
        <f>Лист1!H118</f>
        <v>4754283.26</v>
      </c>
      <c r="F11" s="74">
        <f>Лист1!I118</f>
        <v>4375056</v>
      </c>
      <c r="G11" s="74">
        <f>Лист1!J118</f>
        <v>4326356</v>
      </c>
    </row>
    <row r="12" spans="1:7" ht="16.5" customHeight="1" thickBot="1" x14ac:dyDescent="0.25">
      <c r="A12" s="122" t="s">
        <v>122</v>
      </c>
      <c r="B12" s="75" t="s">
        <v>5</v>
      </c>
      <c r="C12" s="76"/>
      <c r="D12" s="55"/>
      <c r="E12" s="55"/>
      <c r="F12" s="55"/>
      <c r="G12" s="77"/>
    </row>
    <row r="13" spans="1:7" ht="117.75" customHeight="1" thickBot="1" x14ac:dyDescent="0.25">
      <c r="A13" s="123"/>
      <c r="B13" s="38" t="s">
        <v>123</v>
      </c>
      <c r="C13" s="34">
        <v>26100</v>
      </c>
      <c r="D13" s="34" t="s">
        <v>79</v>
      </c>
      <c r="E13" s="38"/>
      <c r="F13" s="38"/>
      <c r="G13" s="38"/>
    </row>
    <row r="14" spans="1:7" ht="54" customHeight="1" thickBot="1" x14ac:dyDescent="0.25">
      <c r="A14" s="33" t="s">
        <v>124</v>
      </c>
      <c r="B14" s="38" t="s">
        <v>125</v>
      </c>
      <c r="C14" s="34">
        <v>26200</v>
      </c>
      <c r="D14" s="34" t="s">
        <v>79</v>
      </c>
      <c r="E14" s="38"/>
      <c r="F14" s="38"/>
      <c r="G14" s="38"/>
    </row>
    <row r="15" spans="1:7" ht="51.75" thickBot="1" x14ac:dyDescent="0.25">
      <c r="A15" s="33" t="s">
        <v>126</v>
      </c>
      <c r="B15" s="38" t="s">
        <v>127</v>
      </c>
      <c r="C15" s="34">
        <v>26300</v>
      </c>
      <c r="D15" s="34" t="s">
        <v>79</v>
      </c>
      <c r="E15" s="38"/>
      <c r="F15" s="38"/>
      <c r="G15" s="38"/>
    </row>
    <row r="16" spans="1:7" ht="54" customHeight="1" thickBot="1" x14ac:dyDescent="0.25">
      <c r="A16" s="33" t="s">
        <v>128</v>
      </c>
      <c r="B16" s="38" t="s">
        <v>129</v>
      </c>
      <c r="C16" s="30">
        <v>26400</v>
      </c>
      <c r="D16" s="30" t="s">
        <v>79</v>
      </c>
      <c r="E16" s="53">
        <f>E18+E21+E25</f>
        <v>4754283.26</v>
      </c>
      <c r="F16" s="53">
        <f t="shared" ref="F16:G16" si="0">F18+F21+F25</f>
        <v>4375056</v>
      </c>
      <c r="G16" s="53">
        <f t="shared" si="0"/>
        <v>4326356</v>
      </c>
    </row>
    <row r="17" spans="1:7" ht="15" customHeight="1" thickBot="1" x14ac:dyDescent="0.25">
      <c r="A17" s="122" t="s">
        <v>130</v>
      </c>
      <c r="B17" s="39" t="s">
        <v>5</v>
      </c>
      <c r="C17" s="76"/>
      <c r="D17" s="55"/>
      <c r="E17" s="55"/>
      <c r="F17" s="55"/>
      <c r="G17" s="77"/>
    </row>
    <row r="18" spans="1:7" ht="28.5" customHeight="1" thickBot="1" x14ac:dyDescent="0.25">
      <c r="A18" s="123"/>
      <c r="B18" s="38" t="s">
        <v>131</v>
      </c>
      <c r="C18" s="34">
        <v>26410</v>
      </c>
      <c r="D18" s="30" t="s">
        <v>79</v>
      </c>
      <c r="E18" s="53">
        <f>E20</f>
        <v>3803030.76</v>
      </c>
      <c r="F18" s="53">
        <f>F20</f>
        <v>3428100</v>
      </c>
      <c r="G18" s="53">
        <v>3379500</v>
      </c>
    </row>
    <row r="19" spans="1:7" ht="13.5" thickBot="1" x14ac:dyDescent="0.25">
      <c r="A19" s="43"/>
      <c r="B19" s="38" t="s">
        <v>5</v>
      </c>
      <c r="C19" s="39"/>
      <c r="D19" s="76"/>
      <c r="E19" s="55"/>
      <c r="F19" s="55"/>
      <c r="G19" s="77"/>
    </row>
    <row r="20" spans="1:7" ht="18" customHeight="1" thickBot="1" x14ac:dyDescent="0.25">
      <c r="A20" s="78" t="s">
        <v>132</v>
      </c>
      <c r="B20" s="73" t="s">
        <v>133</v>
      </c>
      <c r="C20" s="34">
        <v>26411</v>
      </c>
      <c r="D20" s="34" t="s">
        <v>79</v>
      </c>
      <c r="E20" s="42">
        <v>3803030.76</v>
      </c>
      <c r="F20" s="42">
        <v>3428100</v>
      </c>
      <c r="G20" s="42">
        <f>Лист1!J126+Лист1!J127+Лист1!J130+Лист1!J131+Лист1!J132+Лист1!J133+Лист1!J139+Лист1!J147+Лист1!J148+Лист1!J149+Лист1!J150+Лист1!J151+Лист1!J152+Лист1!J162+Лист1!J163</f>
        <v>3124000</v>
      </c>
    </row>
    <row r="21" spans="1:7" ht="45" customHeight="1" thickBot="1" x14ac:dyDescent="0.25">
      <c r="A21" s="33" t="s">
        <v>134</v>
      </c>
      <c r="B21" s="73" t="s">
        <v>135</v>
      </c>
      <c r="C21" s="30">
        <v>26420</v>
      </c>
      <c r="D21" s="30" t="s">
        <v>79</v>
      </c>
      <c r="E21" s="53">
        <f>E23</f>
        <v>427056</v>
      </c>
      <c r="F21" s="53">
        <f>F23</f>
        <v>426956</v>
      </c>
      <c r="G21" s="53">
        <f>G23</f>
        <v>426856</v>
      </c>
    </row>
    <row r="22" spans="1:7" ht="13.5" thickBot="1" x14ac:dyDescent="0.25">
      <c r="A22" s="43"/>
      <c r="B22" s="39" t="s">
        <v>5</v>
      </c>
      <c r="C22" s="76"/>
      <c r="D22" s="55"/>
      <c r="E22" s="55"/>
      <c r="F22" s="55"/>
      <c r="G22" s="77"/>
    </row>
    <row r="23" spans="1:7" ht="23.25" customHeight="1" thickBot="1" x14ac:dyDescent="0.25">
      <c r="A23" s="33" t="s">
        <v>136</v>
      </c>
      <c r="B23" s="73" t="s">
        <v>133</v>
      </c>
      <c r="C23" s="34">
        <v>26421</v>
      </c>
      <c r="D23" s="34" t="s">
        <v>79</v>
      </c>
      <c r="E23" s="42">
        <v>427056</v>
      </c>
      <c r="F23" s="42">
        <v>426956</v>
      </c>
      <c r="G23" s="42">
        <v>426856</v>
      </c>
    </row>
    <row r="24" spans="1:7" ht="34.5" customHeight="1" thickBot="1" x14ac:dyDescent="0.25">
      <c r="A24" s="33" t="s">
        <v>137</v>
      </c>
      <c r="B24" s="73" t="s">
        <v>138</v>
      </c>
      <c r="C24" s="34">
        <v>26430</v>
      </c>
      <c r="D24" s="34" t="s">
        <v>79</v>
      </c>
      <c r="E24" s="38"/>
      <c r="F24" s="38"/>
      <c r="G24" s="38"/>
    </row>
    <row r="25" spans="1:7" ht="31.5" customHeight="1" thickBot="1" x14ac:dyDescent="0.25">
      <c r="A25" s="33" t="s">
        <v>139</v>
      </c>
      <c r="B25" s="38" t="s">
        <v>140</v>
      </c>
      <c r="C25" s="30">
        <v>26440</v>
      </c>
      <c r="D25" s="30" t="s">
        <v>79</v>
      </c>
      <c r="E25" s="53">
        <f>E27</f>
        <v>524196.5</v>
      </c>
      <c r="F25" s="53">
        <f t="shared" ref="F25:G25" si="1">F27</f>
        <v>520000</v>
      </c>
      <c r="G25" s="53">
        <f t="shared" si="1"/>
        <v>520000</v>
      </c>
    </row>
    <row r="26" spans="1:7" ht="13.5" thickBot="1" x14ac:dyDescent="0.25">
      <c r="A26" s="122" t="s">
        <v>141</v>
      </c>
      <c r="B26" s="39" t="s">
        <v>5</v>
      </c>
      <c r="C26" s="40"/>
      <c r="D26" s="76"/>
      <c r="E26" s="55"/>
      <c r="F26" s="55"/>
      <c r="G26" s="77"/>
    </row>
    <row r="27" spans="1:7" ht="26.25" customHeight="1" thickBot="1" x14ac:dyDescent="0.25">
      <c r="A27" s="123"/>
      <c r="B27" s="73" t="s">
        <v>133</v>
      </c>
      <c r="C27" s="34">
        <v>26441</v>
      </c>
      <c r="D27" s="34" t="s">
        <v>79</v>
      </c>
      <c r="E27" s="42">
        <v>524196.5</v>
      </c>
      <c r="F27" s="42">
        <v>520000</v>
      </c>
      <c r="G27" s="42">
        <v>520000</v>
      </c>
    </row>
    <row r="28" spans="1:7" ht="21.75" customHeight="1" thickBot="1" x14ac:dyDescent="0.25">
      <c r="A28" s="33" t="s">
        <v>142</v>
      </c>
      <c r="B28" s="73" t="s">
        <v>143</v>
      </c>
      <c r="C28" s="34">
        <v>26442</v>
      </c>
      <c r="D28" s="34" t="s">
        <v>79</v>
      </c>
      <c r="E28" s="38"/>
      <c r="F28" s="38"/>
      <c r="G28" s="38"/>
    </row>
    <row r="29" spans="1:7" ht="55.5" customHeight="1" thickBot="1" x14ac:dyDescent="0.25">
      <c r="A29" s="33" t="s">
        <v>144</v>
      </c>
      <c r="B29" s="38" t="s">
        <v>145</v>
      </c>
      <c r="C29" s="30">
        <v>26500</v>
      </c>
      <c r="D29" s="30" t="s">
        <v>79</v>
      </c>
      <c r="E29" s="51"/>
      <c r="F29" s="51"/>
      <c r="G29" s="51"/>
    </row>
    <row r="30" spans="1:7" ht="16.5" customHeight="1" thickBot="1" x14ac:dyDescent="0.25">
      <c r="A30" s="79"/>
      <c r="B30" s="52" t="s">
        <v>146</v>
      </c>
      <c r="C30" s="80">
        <v>26510</v>
      </c>
      <c r="D30" s="55"/>
      <c r="E30" s="55"/>
      <c r="F30" s="55"/>
      <c r="G30" s="77"/>
    </row>
    <row r="31" spans="1:7" ht="57.75" customHeight="1" thickBot="1" x14ac:dyDescent="0.25">
      <c r="A31" s="33" t="s">
        <v>147</v>
      </c>
      <c r="B31" s="73" t="s">
        <v>148</v>
      </c>
      <c r="C31" s="34">
        <v>26600</v>
      </c>
      <c r="D31" s="34" t="s">
        <v>79</v>
      </c>
      <c r="E31" s="38"/>
      <c r="F31" s="38"/>
      <c r="G31" s="38"/>
    </row>
    <row r="32" spans="1:7" ht="15" customHeight="1" thickBot="1" x14ac:dyDescent="0.25">
      <c r="A32" s="120"/>
      <c r="B32" s="120" t="s">
        <v>146</v>
      </c>
      <c r="C32" s="30">
        <v>26610</v>
      </c>
      <c r="D32" s="51"/>
      <c r="E32" s="51"/>
      <c r="F32" s="51"/>
      <c r="G32" s="51"/>
    </row>
    <row r="33" spans="1:7" ht="13.5" hidden="1" thickBot="1" x14ac:dyDescent="0.25">
      <c r="A33" s="121"/>
      <c r="B33" s="121"/>
      <c r="C33" s="38"/>
      <c r="D33" s="38"/>
      <c r="E33" s="38"/>
      <c r="F33" s="38"/>
      <c r="G33" s="38"/>
    </row>
    <row r="34" spans="1:7" s="65" customFormat="1" ht="61.5" customHeight="1" x14ac:dyDescent="0.2">
      <c r="A34" s="157"/>
      <c r="B34" s="157"/>
      <c r="C34" s="157"/>
      <c r="D34" s="157"/>
      <c r="E34" s="157"/>
      <c r="F34" s="157"/>
      <c r="G34" s="157"/>
    </row>
    <row r="35" spans="1:7" s="68" customFormat="1" ht="107.25" customHeight="1" x14ac:dyDescent="0.2">
      <c r="A35" s="154"/>
      <c r="B35" s="154"/>
      <c r="C35" s="154"/>
      <c r="D35" s="154"/>
      <c r="E35" s="154"/>
      <c r="F35" s="154"/>
      <c r="G35" s="154"/>
    </row>
    <row r="36" spans="1:7" ht="32.25" customHeight="1" x14ac:dyDescent="0.2">
      <c r="A36" s="125"/>
      <c r="B36" s="125"/>
      <c r="C36" s="125"/>
      <c r="D36" s="125"/>
      <c r="E36" s="125"/>
      <c r="F36" s="125"/>
      <c r="G36" s="125"/>
    </row>
    <row r="37" spans="1:7" ht="32.25" customHeight="1" x14ac:dyDescent="0.2">
      <c r="A37" s="110"/>
      <c r="B37" s="110"/>
      <c r="C37" s="110"/>
      <c r="D37" s="110"/>
      <c r="E37" s="110"/>
      <c r="F37" s="110"/>
      <c r="G37" s="110"/>
    </row>
    <row r="38" spans="1:7" ht="24.75" customHeight="1" x14ac:dyDescent="0.2">
      <c r="A38" s="154"/>
      <c r="B38" s="154"/>
      <c r="C38" s="154"/>
      <c r="D38" s="154"/>
      <c r="E38" s="154"/>
      <c r="F38" s="154"/>
      <c r="G38" s="154"/>
    </row>
    <row r="39" spans="1:7" ht="45" customHeight="1" x14ac:dyDescent="0.2">
      <c r="A39" s="110"/>
      <c r="B39" s="110"/>
      <c r="C39" s="110"/>
      <c r="D39" s="110"/>
      <c r="E39" s="110"/>
      <c r="F39" s="110"/>
      <c r="G39" s="110"/>
    </row>
    <row r="40" spans="1:7" x14ac:dyDescent="0.2">
      <c r="A40" s="26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74803149606299213" bottom="0.2" header="0.31496062992125984" footer="0.31496062992125984"/>
  <pageSetup paperSize="9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2023-01-16T08:17:03Z</cp:lastPrinted>
  <dcterms:created xsi:type="dcterms:W3CDTF">2020-01-20T14:22:10Z</dcterms:created>
  <dcterms:modified xsi:type="dcterms:W3CDTF">2026-01-14T13:13:40Z</dcterms:modified>
</cp:coreProperties>
</file>